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  <sheet state="visible" name="Feuille 2" sheetId="2" r:id="rId4"/>
    <sheet state="visible" name="Feuille 3" sheetId="3" r:id="rId5"/>
  </sheets>
  <definedNames/>
  <calcPr/>
</workbook>
</file>

<file path=xl/sharedStrings.xml><?xml version="1.0" encoding="utf-8"?>
<sst xmlns="http://schemas.openxmlformats.org/spreadsheetml/2006/main" count="114" uniqueCount="44">
  <si>
    <t>par lieu de soin</t>
  </si>
  <si>
    <t>Tous</t>
  </si>
  <si>
    <t>Généraliste</t>
  </si>
  <si>
    <t>Spécialiste</t>
  </si>
  <si>
    <t>Hôpital</t>
  </si>
  <si>
    <t>À domicile</t>
  </si>
  <si>
    <t>HAD</t>
  </si>
  <si>
    <t>EMS</t>
  </si>
  <si>
    <t>Effectifs</t>
  </si>
  <si>
    <t>Satisfaction de l'accueil</t>
  </si>
  <si>
    <t>Satisfaction des soins</t>
  </si>
  <si>
    <t>A eu besoin d'un accompagnement</t>
  </si>
  <si>
    <t>↳ n'a pas été accepté</t>
  </si>
  <si>
    <t>A posé des questions</t>
  </si>
  <si>
    <t>↳ n'a pas eu de réponse</t>
  </si>
  <si>
    <t>A constaté des progrès suite à la charte</t>
  </si>
  <si>
    <t>par type de soin</t>
  </si>
  <si>
    <t>Accident</t>
  </si>
  <si>
    <t>Maladie d'une autre partie du corps</t>
  </si>
  <si>
    <t>Nouvelle Maladie</t>
  </si>
  <si>
    <t>Rééducation</t>
  </si>
  <si>
    <t>Urgences</t>
  </si>
  <si>
    <t>Dents</t>
  </si>
  <si>
    <t>Yeux</t>
  </si>
  <si>
    <t>Habituels</t>
  </si>
  <si>
    <t>Handicap</t>
  </si>
  <si>
    <t>Maladie Connue</t>
  </si>
  <si>
    <t>par région</t>
  </si>
  <si>
    <t>Toutes</t>
  </si>
  <si>
    <t>Alsace, Champagne-
Ardenne, Lorraine</t>
  </si>
  <si>
    <t>Aquitaine, Limousin, Poitou-Charentes</t>
  </si>
  <si>
    <t>Auvergne, Rhône-Alpes</t>
  </si>
  <si>
    <t>Bourgogne,
Franche-Comté</t>
  </si>
  <si>
    <t>Bretagne</t>
  </si>
  <si>
    <t>Centre-
Val de Loire</t>
  </si>
  <si>
    <t>Corse</t>
  </si>
  <si>
    <t>Île-de-France</t>
  </si>
  <si>
    <t>Languedoc-
Roussillon, Midi-Pyrénées</t>
  </si>
  <si>
    <t>Nord-Pas-de-
Calais, Picardie</t>
  </si>
  <si>
    <t>Normandie</t>
  </si>
  <si>
    <t>Pays de la Loire</t>
  </si>
  <si>
    <t>Provence-Alpes-
Côte d'Azur</t>
  </si>
  <si>
    <t>Régions d'outre-mer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</si>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</sst>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 %"/>
  </numFmts>
  <fonts count="9">
    <font>
      <sz val="10.0"/>
      <color rgb="FF000000"/>
      <name val="Arial"/>
    </font>
    <font>
      <sz val="11.0"/>
      <color rgb="FF999999"/>
      <name val="Roboto"/>
    </font>
    <font>
      <b/>
      <sz val="11.0"/>
      <color rgb="FF000000"/>
      <name val="Roboto"/>
    </font>
    <font>
      <sz val="11.0"/>
      <color rgb="FF000000"/>
      <name val="Roboto"/>
    </font>
    <font>
      <sz val="11.0"/>
      <name val="Roboto"/>
    </font>
    <font>
      <b/>
      <sz val="11.0"/>
      <name val="Roboto"/>
    </font>
    <font>
      <b/>
      <sz val="11.0"/>
      <color rgb="FF999999"/>
      <name val="Roboto"/>
    </font>
    <font>
      <b/>
      <sz val="11.0"/>
      <color rgb="FFFFFFFF"/>
      <name val="Roboto"/>
    </font>
    <font>
      <b/>
      <sz val="8.0"/>
      <color rgb="FF000000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E794"/>
        <bgColor rgb="FFFFE794"/>
      </patternFill>
    </fill>
    <fill>
      <patternFill patternType="solid">
        <fgColor rgb="FFDD3333"/>
        <bgColor rgb="FFDD3333"/>
      </patternFill>
    </fill>
    <fill>
      <patternFill patternType="solid">
        <fgColor rgb="FF94EC8E"/>
        <bgColor rgb="FF94EC8E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/>
    </xf>
    <xf borderId="0" fillId="0" fontId="1" numFmtId="0" xfId="0" applyAlignment="1" applyFont="1">
      <alignment horizontal="right" vertical="center" wrapText="1"/>
    </xf>
    <xf borderId="0" fillId="2" fontId="2" numFmtId="0" xfId="0" applyAlignment="1" applyFill="1" applyFont="1">
      <alignment horizontal="center" vertical="center" wrapText="1"/>
    </xf>
    <xf borderId="0" fillId="0" fontId="3" numFmtId="0" xfId="0" applyAlignment="1" applyFont="1">
      <alignment horizontal="center" vertical="center" wrapText="1"/>
    </xf>
    <xf borderId="0" fillId="0" fontId="4" numFmtId="0" xfId="0" applyAlignment="1" applyFont="1">
      <alignment horizontal="center" vertical="center" wrapText="1"/>
    </xf>
    <xf borderId="0" fillId="0" fontId="4" numFmtId="0" xfId="0" applyAlignment="1" applyFont="1">
      <alignment vertical="center" wrapText="1"/>
    </xf>
    <xf borderId="0" fillId="0" fontId="4" numFmtId="0" xfId="0" applyAlignment="1" applyFont="1">
      <alignment horizontal="right" vertical="center" wrapText="1"/>
    </xf>
    <xf borderId="0" fillId="0" fontId="3" numFmtId="0" xfId="0" applyAlignment="1" applyFont="1">
      <alignment horizontal="center" vertical="center" wrapText="1"/>
    </xf>
    <xf borderId="0" fillId="2" fontId="4" numFmtId="0" xfId="0" applyAlignment="1" applyFont="1">
      <alignment horizontal="right" vertical="center" wrapText="1"/>
    </xf>
    <xf borderId="0" fillId="3" fontId="1" numFmtId="0" xfId="0" applyAlignment="1" applyFill="1" applyFont="1">
      <alignment horizontal="center" vertical="center" wrapText="1"/>
    </xf>
    <xf borderId="0" fillId="0" fontId="1" numFmtId="0" xfId="0" applyAlignment="1" applyFont="1">
      <alignment horizontal="center" vertical="center" wrapText="1"/>
    </xf>
    <xf borderId="0" fillId="2" fontId="5" numFmtId="0" xfId="0" applyAlignment="1" applyFont="1">
      <alignment horizontal="right" vertical="center" wrapText="1"/>
    </xf>
    <xf borderId="0" fillId="3" fontId="6" numFmtId="164" xfId="0" applyAlignment="1" applyFont="1" applyNumberFormat="1">
      <alignment horizontal="center" vertical="center" wrapText="1"/>
    </xf>
    <xf borderId="0" fillId="4" fontId="2" numFmtId="164" xfId="0" applyAlignment="1" applyFill="1" applyFont="1" applyNumberFormat="1">
      <alignment horizontal="center" vertical="center" wrapText="1"/>
    </xf>
    <xf borderId="0" fillId="5" fontId="7" numFmtId="164" xfId="0" applyAlignment="1" applyFill="1" applyFont="1" applyNumberFormat="1">
      <alignment horizontal="center" vertical="center" wrapText="1"/>
    </xf>
    <xf borderId="0" fillId="6" fontId="5" numFmtId="164" xfId="0" applyAlignment="1" applyFill="1" applyFont="1" applyNumberFormat="1">
      <alignment horizontal="center" vertical="center" wrapText="1"/>
    </xf>
    <xf borderId="0" fillId="0" fontId="4" numFmtId="0" xfId="0" applyAlignment="1" applyFont="1">
      <alignment horizontal="right" vertical="center" wrapText="1"/>
    </xf>
    <xf borderId="0" fillId="0" fontId="6" numFmtId="164" xfId="0" applyAlignment="1" applyFont="1" applyNumberFormat="1">
      <alignment horizontal="center" vertical="center" wrapText="1"/>
    </xf>
    <xf borderId="0" fillId="0" fontId="2" numFmtId="164" xfId="0" applyAlignment="1" applyFont="1" applyNumberFormat="1">
      <alignment horizontal="center" vertical="center" wrapText="1"/>
    </xf>
    <xf borderId="0" fillId="3" fontId="2" numFmtId="164" xfId="0" applyAlignment="1" applyFont="1" applyNumberFormat="1">
      <alignment horizontal="center" vertical="center" wrapText="1"/>
    </xf>
    <xf borderId="0" fillId="6" fontId="2" numFmtId="164" xfId="0" applyAlignment="1" applyFont="1" applyNumberFormat="1">
      <alignment horizontal="center" vertical="center" wrapText="1"/>
    </xf>
    <xf borderId="0" fillId="0" fontId="3" numFmtId="0" xfId="0" applyAlignment="1" applyFont="1">
      <alignment horizontal="right" vertical="center" wrapText="1"/>
    </xf>
    <xf borderId="0" fillId="2" fontId="8" numFmtId="0" xfId="0" applyAlignment="1" applyFont="1">
      <alignment horizontal="center" vertical="center" wrapText="1"/>
    </xf>
    <xf borderId="0" fillId="0" fontId="3" numFmtId="0" xfId="0" applyAlignment="1" applyFont="1">
      <alignment horizontal="right" vertical="center" wrapText="1"/>
    </xf>
    <xf borderId="0" fillId="3" fontId="6" numFmtId="164" xfId="0" applyAlignment="1" applyFont="1" applyNumberFormat="1">
      <alignment horizontal="center" vertical="center" wrapText="1"/>
    </xf>
    <xf borderId="0" fillId="5" fontId="7" numFmtId="164" xfId="0" applyAlignment="1" applyFont="1" applyNumberFormat="1">
      <alignment horizontal="center" vertical="center" wrapText="1"/>
    </xf>
    <xf borderId="0" fillId="6" fontId="2" numFmtId="164" xfId="0" applyAlignment="1" applyFont="1" applyNumberFormat="1">
      <alignment horizontal="center" vertical="center" wrapText="1"/>
    </xf>
    <xf borderId="0" fillId="4" fontId="2" numFmtId="164" xfId="0" applyAlignment="1" applyFont="1" applyNumberFormat="1">
      <alignment horizontal="center" vertical="center" wrapText="1"/>
    </xf>
    <xf borderId="0" fillId="0" fontId="3" numFmtId="164" xfId="0" applyAlignment="1" applyFont="1" applyNumberFormat="1">
      <alignment horizontal="center" vertical="center" wrapText="1"/>
    </xf>
    <xf borderId="0" fillId="0" fontId="2" numFmtId="164" xfId="0" applyAlignment="1" applyFont="1" applyNumberFormat="1">
      <alignment horizontal="center" vertical="center" wrapText="1"/>
    </xf>
    <xf borderId="0" fillId="3" fontId="2" numFmtId="164" xfId="0" applyAlignment="1" applyFont="1" applyNumberFormat="1">
      <alignment horizontal="center" vertical="center" wrapText="1"/>
    </xf>
    <xf borderId="0" fillId="0" fontId="2" numFmtId="0" xfId="0" applyAlignment="1" applyFont="1">
      <alignment horizontal="center" vertical="center" wrapText="1"/>
    </xf>
    <xf borderId="0" fillId="3" fontId="5" numFmtId="0" xfId="0" applyAlignment="1" applyFont="1">
      <alignment horizontal="center" vertical="center" wrapText="1"/>
    </xf>
    <xf borderId="0" fillId="0" fontId="2" numFmtId="0" xfId="0" applyAlignment="1" applyFont="1">
      <alignment horizontal="center" vertical="center" wrapText="1"/>
    </xf>
    <xf borderId="0" fillId="3" fontId="2" numFmtId="0" xfId="0" applyAlignment="1" applyFont="1">
      <alignment horizontal="center" vertical="center" wrapText="1"/>
    </xf>
    <xf borderId="0" fillId="3" fontId="2" numFmtId="10" xfId="0" applyAlignment="1" applyFont="1" applyNumberFormat="1">
      <alignment horizontal="center" vertical="center" wrapText="1"/>
    </xf>
    <xf borderId="0" fillId="4" fontId="5" numFmtId="164" xfId="0" applyAlignment="1" applyFont="1" applyNumberFormat="1">
      <alignment horizontal="center" vertical="center" wrapText="1"/>
    </xf>
    <xf borderId="0" fillId="6" fontId="5" numFmtId="164" xfId="0" applyAlignment="1" applyFont="1" applyNumberFormat="1">
      <alignment horizontal="center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42.29"/>
  </cols>
  <sheetData>
    <row r="1" ht="18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5"/>
      <c r="U1" s="5"/>
      <c r="V1" s="5"/>
      <c r="W1" s="5"/>
      <c r="X1" s="5"/>
      <c r="Y1" s="5"/>
      <c r="Z1" s="5"/>
    </row>
    <row r="2" ht="18.75" customHeight="1">
      <c r="A2" s="6"/>
      <c r="B2" s="7"/>
      <c r="C2" s="7"/>
      <c r="D2" s="7"/>
      <c r="E2" s="7"/>
      <c r="F2" s="7"/>
      <c r="G2" s="7"/>
      <c r="H2" s="7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5"/>
      <c r="U2" s="5"/>
      <c r="V2" s="5"/>
      <c r="W2" s="5"/>
      <c r="X2" s="5"/>
      <c r="Y2" s="5"/>
      <c r="Z2" s="5"/>
    </row>
    <row r="3" ht="18.75" customHeight="1">
      <c r="A3" s="8" t="s">
        <v>8</v>
      </c>
      <c r="B3" s="9">
        <v>5536.0</v>
      </c>
      <c r="C3" s="9">
        <v>2247.0</v>
      </c>
      <c r="D3" s="9">
        <v>1553.0</v>
      </c>
      <c r="E3" s="9">
        <v>2431.0</v>
      </c>
      <c r="F3" s="9">
        <v>654.0</v>
      </c>
      <c r="G3" s="9">
        <v>266.0</v>
      </c>
      <c r="H3" s="9">
        <v>521.0</v>
      </c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5"/>
      <c r="U3" s="5"/>
      <c r="V3" s="5"/>
      <c r="W3" s="5"/>
      <c r="X3" s="5"/>
      <c r="Y3" s="5"/>
      <c r="Z3" s="5"/>
    </row>
    <row r="4" ht="18.75" customHeight="1">
      <c r="A4" s="6"/>
      <c r="B4" s="10"/>
      <c r="C4" s="7"/>
      <c r="D4" s="7"/>
      <c r="E4" s="7"/>
      <c r="F4" s="7"/>
      <c r="G4" s="7"/>
      <c r="H4" s="7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5"/>
      <c r="U4" s="5"/>
      <c r="V4" s="5"/>
      <c r="W4" s="5"/>
      <c r="X4" s="5"/>
      <c r="Y4" s="5"/>
      <c r="Z4" s="5"/>
    </row>
    <row r="5" ht="18.75" customHeight="1">
      <c r="A5" s="11" t="s">
        <v>9</v>
      </c>
      <c r="B5" s="12">
        <v>0.656</v>
      </c>
      <c r="C5" s="13">
        <v>0.653</v>
      </c>
      <c r="D5" s="13">
        <v>0.656</v>
      </c>
      <c r="E5" s="14">
        <v>0.607</v>
      </c>
      <c r="F5" s="15">
        <v>0.7</v>
      </c>
      <c r="G5" s="15">
        <v>0.9</v>
      </c>
      <c r="H5" s="15">
        <v>0.713</v>
      </c>
      <c r="I5" s="3"/>
      <c r="J5" s="3"/>
      <c r="K5" s="3"/>
      <c r="L5" s="3"/>
      <c r="M5" s="3"/>
      <c r="N5" s="3"/>
      <c r="O5" s="3"/>
      <c r="P5" s="3"/>
      <c r="Q5" s="4"/>
      <c r="R5" s="4"/>
      <c r="S5" s="4"/>
      <c r="T5" s="5"/>
      <c r="U5" s="5"/>
      <c r="V5" s="5"/>
      <c r="W5" s="5"/>
      <c r="X5" s="5"/>
      <c r="Y5" s="5"/>
      <c r="Z5" s="5"/>
    </row>
    <row r="6" ht="18.75" customHeight="1">
      <c r="A6" s="11" t="s">
        <v>10</v>
      </c>
      <c r="B6" s="12">
        <v>0.67</v>
      </c>
      <c r="C6" s="13">
        <v>0.67</v>
      </c>
      <c r="D6" s="13">
        <v>0.67</v>
      </c>
      <c r="E6" s="14">
        <v>0.62</v>
      </c>
      <c r="F6" s="15">
        <v>0.71</v>
      </c>
      <c r="G6" s="15">
        <v>0.927</v>
      </c>
      <c r="H6" s="15">
        <v>0.733</v>
      </c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5"/>
      <c r="U6" s="5"/>
      <c r="V6" s="5"/>
      <c r="W6" s="5"/>
      <c r="X6" s="5"/>
      <c r="Y6" s="5"/>
      <c r="Z6" s="5"/>
    </row>
    <row r="7" ht="18.75" customHeight="1">
      <c r="A7" s="16"/>
      <c r="B7" s="17"/>
      <c r="C7" s="18"/>
      <c r="D7" s="18"/>
      <c r="E7" s="18"/>
      <c r="F7" s="18"/>
      <c r="G7" s="18"/>
      <c r="H7" s="18"/>
      <c r="I7" s="3"/>
      <c r="J7" s="3"/>
      <c r="K7" s="3"/>
      <c r="L7" s="3"/>
      <c r="M7" s="3"/>
      <c r="N7" s="3"/>
      <c r="O7" s="3"/>
      <c r="P7" s="3"/>
      <c r="Q7" s="4"/>
      <c r="R7" s="4"/>
      <c r="S7" s="4"/>
      <c r="T7" s="5"/>
      <c r="U7" s="5"/>
      <c r="V7" s="5"/>
      <c r="W7" s="5"/>
      <c r="X7" s="5"/>
      <c r="Y7" s="5"/>
      <c r="Z7" s="5"/>
    </row>
    <row r="8" ht="18.75" customHeight="1">
      <c r="A8" s="8" t="s">
        <v>11</v>
      </c>
      <c r="B8" s="12">
        <v>0.692</v>
      </c>
      <c r="C8" s="19">
        <v>0.638</v>
      </c>
      <c r="D8" s="19">
        <v>0.711</v>
      </c>
      <c r="E8" s="19">
        <v>0.798</v>
      </c>
      <c r="F8" s="19">
        <v>0.784</v>
      </c>
      <c r="G8" s="19">
        <v>0.268</v>
      </c>
      <c r="H8" s="19">
        <v>0.687</v>
      </c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5"/>
      <c r="U8" s="5"/>
      <c r="V8" s="5"/>
      <c r="W8" s="5"/>
      <c r="X8" s="5"/>
      <c r="Y8" s="5"/>
      <c r="Z8" s="5"/>
    </row>
    <row r="9" ht="18.75" customHeight="1">
      <c r="A9" s="11" t="s">
        <v>12</v>
      </c>
      <c r="B9" s="12">
        <v>0.222</v>
      </c>
      <c r="C9" s="20">
        <v>0.12</v>
      </c>
      <c r="D9" s="20">
        <v>0.141</v>
      </c>
      <c r="E9" s="14">
        <v>0.271</v>
      </c>
      <c r="F9" s="20">
        <v>0.151</v>
      </c>
      <c r="G9" s="20">
        <v>0.109</v>
      </c>
      <c r="H9" s="20">
        <v>0.108</v>
      </c>
      <c r="I9" s="3"/>
      <c r="J9" s="3"/>
      <c r="K9" s="3"/>
      <c r="L9" s="3"/>
      <c r="M9" s="3"/>
      <c r="N9" s="3"/>
      <c r="O9" s="3"/>
      <c r="P9" s="3"/>
      <c r="Q9" s="4"/>
      <c r="R9" s="4"/>
      <c r="S9" s="4"/>
      <c r="T9" s="5"/>
      <c r="U9" s="5"/>
      <c r="V9" s="5"/>
      <c r="W9" s="5"/>
      <c r="X9" s="5"/>
      <c r="Y9" s="5"/>
      <c r="Z9" s="5"/>
    </row>
    <row r="10" ht="18.75" customHeight="1">
      <c r="A10" s="8" t="s">
        <v>13</v>
      </c>
      <c r="B10" s="12">
        <v>0.773</v>
      </c>
      <c r="C10" s="19">
        <v>0.75</v>
      </c>
      <c r="D10" s="19">
        <v>0.809</v>
      </c>
      <c r="E10" s="19">
        <v>0.836</v>
      </c>
      <c r="F10" s="19">
        <v>0.812</v>
      </c>
      <c r="G10" s="19">
        <v>0.77</v>
      </c>
      <c r="H10" s="19">
        <v>0.687</v>
      </c>
      <c r="I10" s="3"/>
      <c r="J10" s="3"/>
      <c r="K10" s="3"/>
      <c r="L10" s="3"/>
      <c r="M10" s="3"/>
      <c r="N10" s="3"/>
      <c r="O10" s="3"/>
      <c r="P10" s="3"/>
      <c r="Q10" s="4"/>
      <c r="R10" s="4"/>
      <c r="S10" s="4"/>
      <c r="T10" s="5"/>
      <c r="U10" s="5"/>
      <c r="V10" s="5"/>
      <c r="W10" s="5"/>
      <c r="X10" s="5"/>
      <c r="Y10" s="5"/>
      <c r="Z10" s="5"/>
    </row>
    <row r="11" ht="18.75" customHeight="1">
      <c r="A11" s="11" t="s">
        <v>14</v>
      </c>
      <c r="B11" s="12">
        <v>0.419</v>
      </c>
      <c r="C11" s="20">
        <v>0.317</v>
      </c>
      <c r="D11" s="13">
        <v>0.383</v>
      </c>
      <c r="E11" s="13">
        <v>0.383</v>
      </c>
      <c r="F11" s="20">
        <v>0.322</v>
      </c>
      <c r="G11" s="14">
        <v>0.49</v>
      </c>
      <c r="H11" s="14">
        <v>0.526</v>
      </c>
      <c r="I11" s="3"/>
      <c r="J11" s="3"/>
      <c r="K11" s="3"/>
      <c r="L11" s="3"/>
      <c r="M11" s="3"/>
      <c r="N11" s="3"/>
      <c r="O11" s="3"/>
      <c r="P11" s="3"/>
      <c r="Q11" s="4"/>
      <c r="R11" s="4"/>
      <c r="S11" s="4"/>
      <c r="T11" s="5"/>
      <c r="U11" s="5"/>
      <c r="V11" s="5"/>
      <c r="W11" s="5"/>
      <c r="X11" s="5"/>
      <c r="Y11" s="5"/>
      <c r="Z11" s="5"/>
    </row>
    <row r="12" ht="18.75" customHeight="1">
      <c r="A12" s="16"/>
      <c r="B12" s="17"/>
      <c r="C12" s="18"/>
      <c r="D12" s="18"/>
      <c r="E12" s="18"/>
      <c r="F12" s="18"/>
      <c r="G12" s="18"/>
      <c r="H12" s="18"/>
      <c r="I12" s="3"/>
      <c r="J12" s="3"/>
      <c r="K12" s="3"/>
      <c r="L12" s="3"/>
      <c r="M12" s="3"/>
      <c r="N12" s="3"/>
      <c r="O12" s="3"/>
      <c r="P12" s="3"/>
      <c r="Q12" s="4"/>
      <c r="R12" s="4"/>
      <c r="S12" s="4"/>
      <c r="T12" s="5"/>
      <c r="U12" s="5"/>
      <c r="V12" s="5"/>
      <c r="W12" s="5"/>
      <c r="X12" s="5"/>
      <c r="Y12" s="5"/>
      <c r="Z12" s="5"/>
    </row>
    <row r="13" ht="18.75" customHeight="1">
      <c r="A13" s="11" t="s">
        <v>15</v>
      </c>
      <c r="B13" s="12">
        <v>0.527</v>
      </c>
      <c r="C13" s="14">
        <v>0.4766</v>
      </c>
      <c r="D13" s="14">
        <v>0.45</v>
      </c>
      <c r="E13" s="13">
        <v>0.51</v>
      </c>
      <c r="F13" s="14">
        <v>0.467</v>
      </c>
      <c r="G13" s="15">
        <v>0.76</v>
      </c>
      <c r="H13" s="15">
        <v>0.63</v>
      </c>
      <c r="I13" s="3"/>
      <c r="J13" s="3"/>
      <c r="K13" s="3"/>
      <c r="L13" s="3"/>
      <c r="M13" s="3"/>
      <c r="N13" s="3"/>
      <c r="O13" s="3"/>
      <c r="P13" s="3"/>
      <c r="Q13" s="4"/>
      <c r="R13" s="4"/>
      <c r="S13" s="4"/>
      <c r="T13" s="5"/>
      <c r="U13" s="5"/>
      <c r="V13" s="5"/>
      <c r="W13" s="5"/>
      <c r="X13" s="5"/>
      <c r="Y13" s="5"/>
      <c r="Z13" s="5"/>
    </row>
    <row r="14" ht="18.75" customHeight="1">
      <c r="A14" s="2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4"/>
      <c r="S14" s="4"/>
      <c r="T14" s="5"/>
      <c r="U14" s="5"/>
      <c r="V14" s="5"/>
      <c r="W14" s="5"/>
      <c r="X14" s="5"/>
      <c r="Y14" s="5"/>
      <c r="Z14" s="5"/>
    </row>
    <row r="15" ht="18.75" customHeight="1">
      <c r="A15" s="2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4"/>
      <c r="S15" s="4"/>
      <c r="T15" s="5"/>
      <c r="U15" s="5"/>
      <c r="V15" s="5"/>
      <c r="W15" s="5"/>
      <c r="X15" s="5"/>
      <c r="Y15" s="5"/>
      <c r="Z15" s="5"/>
    </row>
    <row r="16" ht="18.75" customHeight="1">
      <c r="A16" s="1" t="s">
        <v>16</v>
      </c>
      <c r="B16" s="2" t="s">
        <v>1</v>
      </c>
      <c r="C16" s="2" t="s">
        <v>17</v>
      </c>
      <c r="D16" s="22" t="s">
        <v>18</v>
      </c>
      <c r="E16" s="2" t="s">
        <v>19</v>
      </c>
      <c r="F16" s="2" t="s">
        <v>20</v>
      </c>
      <c r="G16" s="2" t="s">
        <v>21</v>
      </c>
      <c r="H16" s="2" t="s">
        <v>22</v>
      </c>
      <c r="I16" s="2" t="s">
        <v>23</v>
      </c>
      <c r="J16" s="2" t="s">
        <v>24</v>
      </c>
      <c r="K16" s="2" t="s">
        <v>25</v>
      </c>
      <c r="L16" s="2" t="s">
        <v>26</v>
      </c>
      <c r="M16" s="3"/>
      <c r="N16" s="3"/>
      <c r="O16" s="3"/>
      <c r="P16" s="3"/>
      <c r="Q16" s="4"/>
      <c r="R16" s="4"/>
      <c r="S16" s="4"/>
      <c r="T16" s="5"/>
      <c r="U16" s="5"/>
      <c r="V16" s="5"/>
      <c r="W16" s="5"/>
      <c r="X16" s="5"/>
      <c r="Y16" s="5"/>
      <c r="Z16" s="5"/>
    </row>
    <row r="17" ht="18.75" customHeight="1">
      <c r="A17" s="2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3"/>
      <c r="N17" s="3"/>
      <c r="O17" s="3"/>
      <c r="P17" s="3"/>
      <c r="Q17" s="4"/>
      <c r="R17" s="4"/>
      <c r="S17" s="4"/>
      <c r="T17" s="5"/>
      <c r="U17" s="5"/>
      <c r="V17" s="5"/>
      <c r="W17" s="5"/>
      <c r="X17" s="5"/>
      <c r="Y17" s="5"/>
      <c r="Z17" s="5"/>
    </row>
    <row r="18" ht="18.75" customHeight="1">
      <c r="A18" s="8" t="s">
        <v>8</v>
      </c>
      <c r="B18" s="9">
        <v>5536.0</v>
      </c>
      <c r="C18" s="9">
        <v>61.0</v>
      </c>
      <c r="D18" s="9">
        <v>643.0</v>
      </c>
      <c r="E18" s="9">
        <v>582.0</v>
      </c>
      <c r="F18" s="9">
        <v>766.0</v>
      </c>
      <c r="G18" s="9">
        <v>766.0</v>
      </c>
      <c r="H18" s="9">
        <v>1042.0</v>
      </c>
      <c r="I18" s="9">
        <v>582.0</v>
      </c>
      <c r="J18" s="9">
        <v>2073.0</v>
      </c>
      <c r="K18" s="9">
        <v>1767.0</v>
      </c>
      <c r="L18" s="9">
        <v>1461.0</v>
      </c>
      <c r="M18" s="3"/>
      <c r="N18" s="3"/>
      <c r="O18" s="3"/>
      <c r="P18" s="3"/>
      <c r="Q18" s="4"/>
      <c r="R18" s="4"/>
      <c r="S18" s="4"/>
      <c r="T18" s="5"/>
      <c r="U18" s="5"/>
      <c r="V18" s="5"/>
      <c r="W18" s="5"/>
      <c r="X18" s="5"/>
      <c r="Y18" s="5"/>
      <c r="Z18" s="5"/>
    </row>
    <row r="19" ht="18.7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  <c r="N19" s="3"/>
      <c r="O19" s="3"/>
      <c r="P19" s="3"/>
      <c r="Q19" s="4"/>
      <c r="R19" s="4"/>
      <c r="S19" s="4"/>
      <c r="T19" s="5"/>
      <c r="U19" s="5"/>
      <c r="V19" s="5"/>
      <c r="W19" s="5"/>
      <c r="X19" s="5"/>
      <c r="Y19" s="5"/>
      <c r="Z19" s="5"/>
    </row>
    <row r="20" ht="18.75" customHeight="1">
      <c r="A20" s="11" t="s">
        <v>9</v>
      </c>
      <c r="B20" s="24">
        <v>0.657</v>
      </c>
      <c r="C20" s="25">
        <v>0.613</v>
      </c>
      <c r="D20" s="26">
        <v>0.693</v>
      </c>
      <c r="E20" s="26">
        <v>0.71</v>
      </c>
      <c r="F20" s="26">
        <v>0.717</v>
      </c>
      <c r="G20" s="25">
        <v>0.517</v>
      </c>
      <c r="H20" s="27">
        <v>0.643</v>
      </c>
      <c r="I20" s="25">
        <v>0.623</v>
      </c>
      <c r="J20" s="26">
        <v>0.67</v>
      </c>
      <c r="K20" s="27" t="str">
        <f>(2.92-1)/100*33.333333333</f>
        <v>64.0 %</v>
      </c>
      <c r="L20" s="27" t="str">
        <f>(2.96-1)/100*33.333333333</f>
        <v>65.3 %</v>
      </c>
      <c r="M20" s="3"/>
      <c r="N20" s="3"/>
      <c r="O20" s="3"/>
      <c r="P20" s="3"/>
      <c r="Q20" s="4"/>
      <c r="R20" s="4"/>
      <c r="S20" s="4"/>
      <c r="T20" s="5"/>
      <c r="U20" s="5"/>
      <c r="V20" s="5"/>
      <c r="W20" s="5"/>
      <c r="X20" s="5"/>
      <c r="Y20" s="5"/>
      <c r="Z20" s="5"/>
    </row>
    <row r="21" ht="18.75" customHeight="1">
      <c r="A21" s="11" t="s">
        <v>10</v>
      </c>
      <c r="B21" s="24" t="str">
        <f>(3.01-1)/100*33.333333333</f>
        <v>67.0 %</v>
      </c>
      <c r="C21" s="25" t="str">
        <f>(2.84-1)/100*33.333333333</f>
        <v>61.3 %</v>
      </c>
      <c r="D21" s="26" t="str">
        <f>(3.1-1)/100*33.333333333</f>
        <v>70.0 %</v>
      </c>
      <c r="E21" s="26" t="str">
        <f>(3.11-1)/100*33.333333333</f>
        <v>70.3 %</v>
      </c>
      <c r="F21" s="26" t="str">
        <f>(3.18-1)/100*33.333333333</f>
        <v>72.7 %</v>
      </c>
      <c r="G21" s="25" t="str">
        <f>(2.58-1)/100*33.333333333</f>
        <v>52.7 %</v>
      </c>
      <c r="H21" s="27" t="str">
        <f>(3.02-1)/100*33.333333333</f>
        <v>67.3 %</v>
      </c>
      <c r="I21" s="25" t="str">
        <f>(2.78-1)/100*33.333333333</f>
        <v>59.3 %</v>
      </c>
      <c r="J21" s="26" t="str">
        <f>(3.09-1)/100*33.333333333</f>
        <v>69.7 %</v>
      </c>
      <c r="K21" s="27" t="str">
        <f>(2.98-1)/100*33.333333333</f>
        <v>66.0 %</v>
      </c>
      <c r="L21" s="26" t="str">
        <f>(3.05-1)/100*33.333333333</f>
        <v>68.3 %</v>
      </c>
      <c r="M21" s="3"/>
      <c r="N21" s="3"/>
      <c r="O21" s="3"/>
      <c r="P21" s="3"/>
      <c r="Q21" s="4"/>
      <c r="R21" s="4"/>
      <c r="S21" s="4"/>
      <c r="T21" s="5"/>
      <c r="U21" s="5"/>
      <c r="V21" s="5"/>
      <c r="W21" s="5"/>
      <c r="X21" s="5"/>
      <c r="Y21" s="5"/>
      <c r="Z21" s="5"/>
    </row>
    <row r="22" ht="18.75" customHeight="1">
      <c r="A22" s="16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"/>
      <c r="N22" s="3"/>
      <c r="O22" s="3"/>
      <c r="P22" s="3"/>
      <c r="Q22" s="4"/>
      <c r="R22" s="4"/>
      <c r="S22" s="4"/>
      <c r="T22" s="5"/>
      <c r="U22" s="5"/>
      <c r="V22" s="5"/>
      <c r="W22" s="5"/>
      <c r="X22" s="5"/>
      <c r="Y22" s="5"/>
      <c r="Z22" s="5"/>
    </row>
    <row r="23" ht="18.75" customHeight="1">
      <c r="A23" s="8" t="s">
        <v>11</v>
      </c>
      <c r="B23" s="24">
        <v>0.692</v>
      </c>
      <c r="C23" s="30">
        <v>0.5</v>
      </c>
      <c r="D23" s="30">
        <v>0.651</v>
      </c>
      <c r="E23" s="30">
        <v>0.613</v>
      </c>
      <c r="F23" s="30">
        <v>0.667</v>
      </c>
      <c r="G23" s="30">
        <v>0.826</v>
      </c>
      <c r="H23" s="30">
        <v>0.823</v>
      </c>
      <c r="I23" s="30">
        <v>0.771</v>
      </c>
      <c r="J23" s="30">
        <v>0.724</v>
      </c>
      <c r="K23" s="30">
        <v>0.653</v>
      </c>
      <c r="L23" s="30">
        <v>0.58</v>
      </c>
      <c r="M23" s="3"/>
      <c r="N23" s="3"/>
      <c r="O23" s="3"/>
      <c r="P23" s="3"/>
      <c r="Q23" s="4"/>
      <c r="R23" s="4"/>
      <c r="S23" s="4"/>
      <c r="T23" s="5"/>
      <c r="U23" s="5"/>
      <c r="V23" s="5"/>
      <c r="W23" s="5"/>
      <c r="X23" s="5"/>
      <c r="Y23" s="5"/>
      <c r="Z23" s="5"/>
    </row>
    <row r="24" ht="18.75" customHeight="1">
      <c r="A24" s="11" t="s">
        <v>12</v>
      </c>
      <c r="B24" s="24">
        <v>0.222</v>
      </c>
      <c r="C24" s="27">
        <v>0.244</v>
      </c>
      <c r="D24" s="26">
        <v>0.18</v>
      </c>
      <c r="E24" s="26">
        <v>0.103</v>
      </c>
      <c r="F24" s="26">
        <v>0.118</v>
      </c>
      <c r="G24" s="25">
        <v>0.456</v>
      </c>
      <c r="H24" s="26">
        <v>0.168</v>
      </c>
      <c r="I24" s="26">
        <v>0.174</v>
      </c>
      <c r="J24" s="26">
        <v>0.126</v>
      </c>
      <c r="K24" s="26">
        <v>0.154</v>
      </c>
      <c r="L24" s="26">
        <v>0.144</v>
      </c>
      <c r="M24" s="3"/>
      <c r="N24" s="3"/>
      <c r="O24" s="3"/>
      <c r="P24" s="3"/>
      <c r="Q24" s="4"/>
      <c r="R24" s="4"/>
      <c r="S24" s="4"/>
      <c r="T24" s="5"/>
      <c r="U24" s="5"/>
      <c r="V24" s="5"/>
      <c r="W24" s="5"/>
      <c r="X24" s="5"/>
      <c r="Y24" s="5"/>
      <c r="Z24" s="5"/>
    </row>
    <row r="25" ht="18.75" customHeight="1">
      <c r="A25" s="8" t="s">
        <v>13</v>
      </c>
      <c r="B25" s="24">
        <v>0.773</v>
      </c>
      <c r="C25" s="30">
        <v>1.0</v>
      </c>
      <c r="D25" s="30">
        <v>0.809</v>
      </c>
      <c r="E25" s="30">
        <v>0.859</v>
      </c>
      <c r="F25" s="30">
        <v>0.826</v>
      </c>
      <c r="G25" s="30">
        <v>0.839</v>
      </c>
      <c r="H25" s="30">
        <v>0.745</v>
      </c>
      <c r="I25" s="30">
        <v>0.754</v>
      </c>
      <c r="J25" s="30">
        <v>0.734</v>
      </c>
      <c r="K25" s="30">
        <v>0.832</v>
      </c>
      <c r="L25" s="30">
        <v>0.818</v>
      </c>
      <c r="M25" s="3"/>
      <c r="N25" s="3"/>
      <c r="O25" s="3"/>
      <c r="P25" s="3"/>
      <c r="Q25" s="4"/>
      <c r="R25" s="4"/>
      <c r="S25" s="4"/>
      <c r="T25" s="5"/>
      <c r="U25" s="5"/>
      <c r="V25" s="5"/>
      <c r="W25" s="5"/>
      <c r="X25" s="5"/>
      <c r="Y25" s="5"/>
      <c r="Z25" s="5"/>
    </row>
    <row r="26" ht="18.75" customHeight="1">
      <c r="A26" s="11" t="s">
        <v>14</v>
      </c>
      <c r="B26" s="24">
        <v>0.419</v>
      </c>
      <c r="C26" s="26">
        <v>0.328</v>
      </c>
      <c r="D26" s="26">
        <v>0.31</v>
      </c>
      <c r="E26" s="26">
        <v>0.224</v>
      </c>
      <c r="F26" s="26">
        <v>0.224</v>
      </c>
      <c r="G26" s="25">
        <v>0.523</v>
      </c>
      <c r="H26" s="27">
        <v>0.407</v>
      </c>
      <c r="I26" s="26">
        <v>0.354</v>
      </c>
      <c r="J26" s="26">
        <v>0.338</v>
      </c>
      <c r="K26" s="26">
        <v>0.362</v>
      </c>
      <c r="L26" s="27">
        <v>0.383</v>
      </c>
      <c r="M26" s="3"/>
      <c r="N26" s="3"/>
      <c r="O26" s="3"/>
      <c r="P26" s="3"/>
      <c r="Q26" s="4"/>
      <c r="R26" s="4"/>
      <c r="S26" s="4"/>
      <c r="T26" s="5"/>
      <c r="U26" s="5"/>
      <c r="V26" s="5"/>
      <c r="W26" s="5"/>
      <c r="X26" s="5"/>
      <c r="Y26" s="5"/>
      <c r="Z26" s="5"/>
    </row>
    <row r="27" ht="18.75" customHeight="1">
      <c r="A27" s="16"/>
      <c r="B27" s="28"/>
      <c r="C27" s="31"/>
      <c r="D27" s="29"/>
      <c r="E27" s="29"/>
      <c r="F27" s="29"/>
      <c r="G27" s="29"/>
      <c r="H27" s="29"/>
      <c r="I27" s="29"/>
      <c r="J27" s="29"/>
      <c r="K27" s="29"/>
      <c r="L27" s="29"/>
      <c r="M27" s="3"/>
      <c r="N27" s="3"/>
      <c r="O27" s="3"/>
      <c r="P27" s="3"/>
      <c r="Q27" s="4"/>
      <c r="R27" s="4"/>
      <c r="S27" s="4"/>
      <c r="T27" s="5"/>
      <c r="U27" s="5"/>
      <c r="V27" s="5"/>
      <c r="W27" s="5"/>
      <c r="X27" s="5"/>
      <c r="Y27" s="5"/>
      <c r="Z27" s="5"/>
    </row>
    <row r="28" ht="18.75" customHeight="1">
      <c r="A28" s="11" t="s">
        <v>15</v>
      </c>
      <c r="B28" s="24" t="str">
        <f>(2.58-1)/100*33.333333333</f>
        <v>52.7 %</v>
      </c>
      <c r="C28" s="27" t="str">
        <f>(2.5-1)/100*33.333333333</f>
        <v>50.0 %</v>
      </c>
      <c r="D28" s="27" t="str">
        <f>(2.41-1)/100*33.333333333</f>
        <v>47.0 %</v>
      </c>
      <c r="E28" s="27" t="str">
        <f>(2.53-1)/100*33.333333333</f>
        <v>51.0 %</v>
      </c>
      <c r="F28" s="27" t="str">
        <f>(2.5-1)/100*33.333333333</f>
        <v>50.0 %</v>
      </c>
      <c r="G28" s="25" t="str">
        <f>(2.2-1)/100*33.333333333</f>
        <v>40.0 %</v>
      </c>
      <c r="H28" s="27" t="str">
        <f>(2.44-1)/100*33.333333333</f>
        <v>48.0 %</v>
      </c>
      <c r="I28" s="25" t="str">
        <f>(2.34-1)/100*33.333333333</f>
        <v>44.7 %</v>
      </c>
      <c r="J28" s="26" t="str">
        <f>(2.66-1)/100*33.333333333</f>
        <v>55.3 %</v>
      </c>
      <c r="K28" s="27" t="str">
        <f>(2.46-1)/100*33.333333333</f>
        <v>48.7 %</v>
      </c>
      <c r="L28" s="27" t="str">
        <f>(2.5-1)/100*33.333333333</f>
        <v>50.0 %</v>
      </c>
      <c r="M28" s="3"/>
      <c r="N28" s="3"/>
      <c r="O28" s="3"/>
      <c r="P28" s="3"/>
      <c r="Q28" s="4"/>
      <c r="R28" s="4"/>
      <c r="S28" s="4"/>
      <c r="T28" s="5"/>
      <c r="U28" s="5"/>
      <c r="V28" s="5"/>
      <c r="W28" s="5"/>
      <c r="X28" s="5"/>
      <c r="Y28" s="5"/>
      <c r="Z28" s="5"/>
    </row>
    <row r="29" ht="18.75" customHeight="1">
      <c r="A29" s="2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4"/>
      <c r="S29" s="4"/>
      <c r="T29" s="5"/>
      <c r="U29" s="5"/>
      <c r="V29" s="5"/>
      <c r="W29" s="5"/>
      <c r="X29" s="5"/>
      <c r="Y29" s="5"/>
      <c r="Z29" s="5"/>
    </row>
    <row r="30" ht="18.75" customHeight="1">
      <c r="A30" s="2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4"/>
      <c r="S30" s="4"/>
      <c r="T30" s="5"/>
      <c r="U30" s="5"/>
      <c r="V30" s="5"/>
      <c r="W30" s="5"/>
      <c r="X30" s="5"/>
      <c r="Y30" s="5"/>
      <c r="Z30" s="5"/>
    </row>
    <row r="31" ht="18.75" customHeight="1">
      <c r="A31" s="2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4"/>
      <c r="S31" s="4"/>
      <c r="T31" s="5"/>
      <c r="U31" s="5"/>
      <c r="V31" s="5"/>
      <c r="W31" s="5"/>
      <c r="X31" s="5"/>
      <c r="Y31" s="5"/>
      <c r="Z31" s="5"/>
    </row>
    <row r="32" ht="18.75" customHeight="1">
      <c r="A32" s="1" t="s">
        <v>27</v>
      </c>
      <c r="B32" s="2" t="s">
        <v>28</v>
      </c>
      <c r="C32" s="22" t="s">
        <v>29</v>
      </c>
      <c r="D32" s="22" t="s">
        <v>30</v>
      </c>
      <c r="E32" s="22" t="s">
        <v>31</v>
      </c>
      <c r="F32" s="22" t="s">
        <v>32</v>
      </c>
      <c r="G32" s="2" t="s">
        <v>33</v>
      </c>
      <c r="H32" s="22" t="s">
        <v>34</v>
      </c>
      <c r="I32" s="2" t="s">
        <v>35</v>
      </c>
      <c r="J32" s="2" t="s">
        <v>36</v>
      </c>
      <c r="K32" s="22" t="s">
        <v>37</v>
      </c>
      <c r="L32" s="22" t="s">
        <v>38</v>
      </c>
      <c r="M32" s="2" t="s">
        <v>39</v>
      </c>
      <c r="N32" s="22" t="s">
        <v>40</v>
      </c>
      <c r="O32" s="22" t="s">
        <v>41</v>
      </c>
      <c r="P32" s="22" t="s">
        <v>42</v>
      </c>
      <c r="Q32" s="4"/>
      <c r="R32" s="4"/>
      <c r="S32" s="4"/>
      <c r="T32" s="5"/>
      <c r="U32" s="5"/>
      <c r="V32" s="5"/>
      <c r="W32" s="5"/>
      <c r="X32" s="5"/>
      <c r="Y32" s="5"/>
      <c r="Z32" s="5"/>
    </row>
    <row r="33" ht="18.75" customHeight="1">
      <c r="A33" s="2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  <c r="S33" s="4"/>
      <c r="T33" s="5"/>
      <c r="U33" s="5"/>
      <c r="V33" s="5"/>
      <c r="W33" s="5"/>
      <c r="X33" s="5"/>
      <c r="Y33" s="5"/>
      <c r="Z33" s="5"/>
    </row>
    <row r="34" ht="18.75" customHeight="1">
      <c r="A34" s="8" t="s">
        <v>8</v>
      </c>
      <c r="B34" s="7">
        <v>5536.0</v>
      </c>
      <c r="C34" s="7">
        <v>1307.0</v>
      </c>
      <c r="D34" s="7">
        <v>266.0</v>
      </c>
      <c r="E34" s="7">
        <v>582.0</v>
      </c>
      <c r="F34" s="7">
        <v>82.0</v>
      </c>
      <c r="G34" s="7">
        <v>133.0</v>
      </c>
      <c r="H34" s="7">
        <v>296.0</v>
      </c>
      <c r="I34" s="7">
        <v>0.0</v>
      </c>
      <c r="J34" s="7">
        <v>1052.0</v>
      </c>
      <c r="K34" s="7">
        <v>337.0</v>
      </c>
      <c r="L34" s="7">
        <v>521.0</v>
      </c>
      <c r="M34" s="7">
        <v>163.0</v>
      </c>
      <c r="N34" s="7">
        <v>204.0</v>
      </c>
      <c r="O34" s="7">
        <v>419.0</v>
      </c>
      <c r="P34" s="7">
        <v>71.0</v>
      </c>
      <c r="Q34" s="4"/>
      <c r="R34" s="4"/>
      <c r="S34" s="4"/>
      <c r="T34" s="5"/>
      <c r="U34" s="5"/>
      <c r="V34" s="5"/>
      <c r="W34" s="5"/>
      <c r="X34" s="5"/>
      <c r="Y34" s="5"/>
      <c r="Z34" s="5"/>
    </row>
    <row r="35" ht="18.75" customHeight="1">
      <c r="A35" s="6"/>
      <c r="B35" s="7"/>
      <c r="C35" s="7"/>
      <c r="D35" s="7"/>
      <c r="E35" s="7"/>
      <c r="F35" s="7"/>
      <c r="G35" s="7"/>
      <c r="H35" s="7"/>
      <c r="I35" s="3"/>
      <c r="J35" s="7"/>
      <c r="K35" s="7"/>
      <c r="L35" s="7"/>
      <c r="M35" s="7"/>
      <c r="N35" s="7"/>
      <c r="O35" s="7"/>
      <c r="P35" s="7"/>
      <c r="Q35" s="4"/>
      <c r="R35" s="4"/>
      <c r="S35" s="4"/>
      <c r="T35" s="5"/>
      <c r="U35" s="5"/>
      <c r="V35" s="5"/>
      <c r="W35" s="5"/>
      <c r="X35" s="5"/>
      <c r="Y35" s="5"/>
      <c r="Z35" s="5"/>
    </row>
    <row r="36" ht="18.75" customHeight="1">
      <c r="A36" s="11" t="s">
        <v>9</v>
      </c>
      <c r="B36" s="28" t="str">
        <f>(2.97-1)/100*33.333333333</f>
        <v>65.7 %</v>
      </c>
      <c r="C36" s="26" t="str">
        <f>(3.15-1)/100*33.333333333</f>
        <v>71.7 %</v>
      </c>
      <c r="D36" s="26" t="str">
        <f>(3.05-1)/100*33.333333333</f>
        <v>68.3 %</v>
      </c>
      <c r="E36" s="27" t="str">
        <f>(2.95-1)/100*33.333333333</f>
        <v>65.0 %</v>
      </c>
      <c r="F36" s="25" t="str">
        <f t="shared" ref="F36:F37" si="1">(2.76-1)/100*33.333333333</f>
        <v>58.7 %</v>
      </c>
      <c r="G36" s="26" t="str">
        <f>(3.01-1)/100*33.333333333</f>
        <v>67.0 %</v>
      </c>
      <c r="H36" s="25" t="str">
        <f>(2.66-1)/100*33.333333333</f>
        <v>55.3 %</v>
      </c>
      <c r="I36" s="32" t="s">
        <v>43</v>
      </c>
      <c r="J36" s="27" t="str">
        <f>(2.94-1)/100*33.333333333</f>
        <v>64.7 %</v>
      </c>
      <c r="K36" s="27" t="str">
        <f>(2.95-1)/100*33.333333333</f>
        <v>65.0 %</v>
      </c>
      <c r="L36" s="26" t="str">
        <f>(3.05-1)/100*33.333333333</f>
        <v>68.3 %</v>
      </c>
      <c r="M36" s="27" t="str">
        <f>(2.94-1)/100*33.333333333</f>
        <v>64.7 %</v>
      </c>
      <c r="N36" s="25" t="str">
        <f>(2.55-1)/100*33.333333333</f>
        <v>51.7 %</v>
      </c>
      <c r="O36" s="27" t="str">
        <f>(2.91-1)/100*33.333333333</f>
        <v>63.7 %</v>
      </c>
      <c r="P36" s="25" t="str">
        <f>(2.71-1)/100*33.333333333</f>
        <v>57.0 %</v>
      </c>
      <c r="Q36" s="4"/>
      <c r="R36" s="4"/>
      <c r="S36" s="4"/>
      <c r="T36" s="5"/>
      <c r="U36" s="5"/>
      <c r="V36" s="5"/>
      <c r="W36" s="5"/>
      <c r="X36" s="5"/>
      <c r="Y36" s="5"/>
      <c r="Z36" s="5"/>
    </row>
    <row r="37" ht="18.75" customHeight="1">
      <c r="A37" s="11" t="s">
        <v>10</v>
      </c>
      <c r="B37" s="28" t="str">
        <f>(3.01-1)/100*33.333333333</f>
        <v>67.0 %</v>
      </c>
      <c r="C37" s="26" t="str">
        <f>(3.03-1)/100*33.333333333</f>
        <v>67.7 %</v>
      </c>
      <c r="D37" s="27" t="str">
        <f>(3.02-1)/100*33.333333333</f>
        <v>67.3 %</v>
      </c>
      <c r="E37" s="26" t="str">
        <f>(3.13-1)/100*33.333333333</f>
        <v>71.0 %</v>
      </c>
      <c r="F37" s="25" t="str">
        <f t="shared" si="1"/>
        <v>58.7 %</v>
      </c>
      <c r="G37" s="26" t="str">
        <f>(3.09-1)/100*33.333333333</f>
        <v>69.7 %</v>
      </c>
      <c r="H37" s="27" t="str">
        <f>(2.9-1)/100*33.333333333</f>
        <v>63.3 %</v>
      </c>
      <c r="I37" s="32" t="s">
        <v>43</v>
      </c>
      <c r="J37" s="27" t="str">
        <f>(2.96-1)/100*33.333333333</f>
        <v>65.3 %</v>
      </c>
      <c r="K37" s="27" t="str">
        <f>(2.97-1)/100*33.333333333</f>
        <v>65.7 %</v>
      </c>
      <c r="L37" s="26" t="str">
        <f>(3.1-1)/100*33.333333333</f>
        <v>70.0 %</v>
      </c>
      <c r="M37" s="26" t="str">
        <f>(3.32-1)/100*33.333333333</f>
        <v>77.3 %</v>
      </c>
      <c r="N37" s="27" t="str">
        <f>(2.91-1)/100*33.333333333</f>
        <v>63.7 %</v>
      </c>
      <c r="O37" s="25" t="str">
        <f>(2.76-1)/100*33.333333333</f>
        <v>58.7 %</v>
      </c>
      <c r="P37" s="25" t="str">
        <f>(2.86-1)/100*33.333333333</f>
        <v>62.0 %</v>
      </c>
      <c r="Q37" s="4"/>
      <c r="R37" s="4"/>
      <c r="S37" s="4"/>
      <c r="T37" s="5"/>
      <c r="U37" s="5"/>
      <c r="V37" s="5"/>
      <c r="W37" s="5"/>
      <c r="X37" s="5"/>
      <c r="Y37" s="5"/>
      <c r="Z37" s="5"/>
    </row>
    <row r="38" ht="18.75" customHeight="1">
      <c r="A38" s="16"/>
      <c r="B38" s="28"/>
      <c r="C38" s="29"/>
      <c r="D38" s="29"/>
      <c r="E38" s="29"/>
      <c r="F38" s="29"/>
      <c r="G38" s="29"/>
      <c r="H38" s="29"/>
      <c r="I38" s="33"/>
      <c r="J38" s="29"/>
      <c r="K38" s="29"/>
      <c r="L38" s="29"/>
      <c r="M38" s="29"/>
      <c r="N38" s="29"/>
      <c r="O38" s="29"/>
      <c r="P38" s="29"/>
      <c r="Q38" s="4"/>
      <c r="R38" s="4"/>
      <c r="S38" s="4"/>
      <c r="T38" s="5"/>
      <c r="U38" s="5"/>
      <c r="V38" s="5"/>
      <c r="W38" s="5"/>
      <c r="X38" s="5"/>
      <c r="Y38" s="5"/>
      <c r="Z38" s="5"/>
    </row>
    <row r="39" ht="18.75" customHeight="1">
      <c r="A39" s="8" t="s">
        <v>11</v>
      </c>
      <c r="B39" s="28">
        <v>0.692</v>
      </c>
      <c r="C39" s="30">
        <v>0.758</v>
      </c>
      <c r="D39" s="30">
        <v>0.5</v>
      </c>
      <c r="E39" s="30">
        <v>0.825</v>
      </c>
      <c r="F39" s="30">
        <v>0.753</v>
      </c>
      <c r="G39" s="30">
        <v>0.692</v>
      </c>
      <c r="H39" s="30">
        <v>0.723</v>
      </c>
      <c r="I39" s="34"/>
      <c r="J39" s="30">
        <v>0.641</v>
      </c>
      <c r="K39" s="30">
        <v>0.635</v>
      </c>
      <c r="L39" s="30">
        <v>0.745</v>
      </c>
      <c r="M39" s="30">
        <v>0.687</v>
      </c>
      <c r="N39" s="30">
        <v>0.348</v>
      </c>
      <c r="O39" s="30">
        <v>0.732</v>
      </c>
      <c r="P39" s="30">
        <v>0.431</v>
      </c>
      <c r="Q39" s="4"/>
      <c r="R39" s="4"/>
      <c r="S39" s="4"/>
      <c r="T39" s="5"/>
      <c r="U39" s="5"/>
      <c r="V39" s="5"/>
      <c r="W39" s="5"/>
      <c r="X39" s="5"/>
      <c r="Y39" s="5"/>
      <c r="Z39" s="5"/>
    </row>
    <row r="40" ht="18.75" customHeight="1">
      <c r="A40" s="11" t="s">
        <v>12</v>
      </c>
      <c r="B40" s="28">
        <v>0.222</v>
      </c>
      <c r="C40" s="26">
        <v>0.148</v>
      </c>
      <c r="D40" s="26">
        <v>0.123</v>
      </c>
      <c r="E40" s="26">
        <v>0.204</v>
      </c>
      <c r="F40" s="26">
        <v>0.141</v>
      </c>
      <c r="G40" s="26">
        <v>0.164</v>
      </c>
      <c r="H40" s="25">
        <v>0.434</v>
      </c>
      <c r="I40" s="32" t="s">
        <v>43</v>
      </c>
      <c r="J40" s="25">
        <v>0.451</v>
      </c>
      <c r="K40" s="26">
        <v>0.167</v>
      </c>
      <c r="L40" s="26">
        <v>0.15</v>
      </c>
      <c r="M40" s="26">
        <v>0.14</v>
      </c>
      <c r="N40" s="25">
        <v>0.4002</v>
      </c>
      <c r="O40" s="26">
        <v>0.053</v>
      </c>
      <c r="P40" s="27">
        <v>0.244</v>
      </c>
      <c r="Q40" s="4"/>
      <c r="R40" s="4"/>
      <c r="S40" s="4"/>
      <c r="T40" s="5"/>
      <c r="U40" s="5"/>
      <c r="V40" s="5"/>
      <c r="W40" s="5"/>
      <c r="X40" s="5"/>
      <c r="Y40" s="5"/>
      <c r="Z40" s="5"/>
    </row>
    <row r="41" ht="18.75" customHeight="1">
      <c r="A41" s="8" t="s">
        <v>13</v>
      </c>
      <c r="B41" s="28">
        <v>0.773</v>
      </c>
      <c r="C41" s="30">
        <v>0.741</v>
      </c>
      <c r="D41" s="30">
        <v>0.808</v>
      </c>
      <c r="E41" s="30">
        <v>0.859</v>
      </c>
      <c r="F41" s="30">
        <v>0.753</v>
      </c>
      <c r="G41" s="30">
        <v>0.767</v>
      </c>
      <c r="H41" s="30">
        <v>0.794</v>
      </c>
      <c r="I41" s="34"/>
      <c r="J41" s="30">
        <v>0.864</v>
      </c>
      <c r="K41" s="30">
        <v>0.727</v>
      </c>
      <c r="L41" s="30">
        <v>0.764</v>
      </c>
      <c r="M41" s="30">
        <v>0.877</v>
      </c>
      <c r="N41" s="30">
        <v>0.951</v>
      </c>
      <c r="O41" s="35">
        <v>0.804</v>
      </c>
      <c r="P41" s="30">
        <v>0.569</v>
      </c>
      <c r="Q41" s="4"/>
      <c r="R41" s="4"/>
      <c r="S41" s="4"/>
      <c r="T41" s="5"/>
      <c r="U41" s="5"/>
      <c r="V41" s="5"/>
      <c r="W41" s="5"/>
      <c r="X41" s="5"/>
      <c r="Y41" s="5"/>
      <c r="Z41" s="5"/>
    </row>
    <row r="42" ht="18.75" customHeight="1">
      <c r="A42" s="11" t="s">
        <v>14</v>
      </c>
      <c r="B42" s="28">
        <v>0.419</v>
      </c>
      <c r="C42" s="26">
        <v>0.25</v>
      </c>
      <c r="D42" s="26">
        <v>0.364</v>
      </c>
      <c r="E42" s="25">
        <v>0.451</v>
      </c>
      <c r="F42" s="26">
        <v>0.282</v>
      </c>
      <c r="G42" s="26">
        <v>0.274</v>
      </c>
      <c r="H42" s="25">
        <v>0.584</v>
      </c>
      <c r="I42" s="32" t="s">
        <v>43</v>
      </c>
      <c r="J42" s="25">
        <v>0.584</v>
      </c>
      <c r="K42" s="26">
        <v>0.385</v>
      </c>
      <c r="L42" s="25">
        <v>0.605</v>
      </c>
      <c r="M42" s="25">
        <v>0.464</v>
      </c>
      <c r="N42" s="26">
        <v>0.366</v>
      </c>
      <c r="O42" s="26">
        <v>0.243</v>
      </c>
      <c r="P42" s="26">
        <v>0.0</v>
      </c>
      <c r="Q42" s="4"/>
      <c r="R42" s="4"/>
      <c r="S42" s="4"/>
      <c r="T42" s="5"/>
      <c r="U42" s="5"/>
      <c r="V42" s="5"/>
      <c r="W42" s="5"/>
      <c r="X42" s="5"/>
      <c r="Y42" s="5"/>
      <c r="Z42" s="5"/>
    </row>
    <row r="43" ht="18.75" customHeight="1">
      <c r="A43" s="16"/>
      <c r="B43" s="28"/>
      <c r="C43" s="29"/>
      <c r="D43" s="29"/>
      <c r="E43" s="29"/>
      <c r="F43" s="29"/>
      <c r="G43" s="29"/>
      <c r="H43" s="29"/>
      <c r="I43" s="33"/>
      <c r="J43" s="29"/>
      <c r="K43" s="29"/>
      <c r="L43" s="29"/>
      <c r="M43" s="29"/>
      <c r="N43" s="29"/>
      <c r="O43" s="29"/>
      <c r="P43" s="29"/>
      <c r="Q43" s="4"/>
      <c r="R43" s="4"/>
      <c r="S43" s="4"/>
      <c r="T43" s="5"/>
      <c r="U43" s="5"/>
      <c r="V43" s="5"/>
      <c r="W43" s="5"/>
      <c r="X43" s="5"/>
      <c r="Y43" s="5"/>
      <c r="Z43" s="5"/>
    </row>
    <row r="44" ht="18.75" customHeight="1">
      <c r="A44" s="11" t="s">
        <v>15</v>
      </c>
      <c r="B44" s="28" t="str">
        <f>(2.58-1)/100*33.333333333</f>
        <v>52.7 %</v>
      </c>
      <c r="C44" s="26" t="str">
        <f>(2.61-1)/100*33.333333333</f>
        <v>53.7 %</v>
      </c>
      <c r="D44" s="27" t="str">
        <f>(2.47-1)/100*33.333333333</f>
        <v>49.0 %</v>
      </c>
      <c r="E44" s="26" t="str">
        <f>(2.92-1)/100*33.333333333</f>
        <v>64.0 %</v>
      </c>
      <c r="F44" s="25" t="str">
        <f>(1.75-1)/100*33.333333333</f>
        <v>25.0 %</v>
      </c>
      <c r="G44" s="25" t="str">
        <f>(2.23-1)/100*33.333333333</f>
        <v>41.0 %</v>
      </c>
      <c r="H44" s="27" t="str">
        <f>(2.45-1)/100*33.333333333</f>
        <v>48.3 %</v>
      </c>
      <c r="I44" s="32" t="s">
        <v>43</v>
      </c>
      <c r="J44" s="26" t="str">
        <f>(2.69-1)/100*33.333333333</f>
        <v>56.3 %</v>
      </c>
      <c r="K44" s="25" t="str">
        <f>(2.34-1)/100*33.333333333</f>
        <v>44.7 %</v>
      </c>
      <c r="L44" s="36" t="str">
        <f>(2.51-1)/100*33.333333333</f>
        <v>50.3 %</v>
      </c>
      <c r="M44" s="37" t="str">
        <f>(2.7-1)/100*33.333333333</f>
        <v>56.7 %</v>
      </c>
      <c r="N44" s="36" t="str">
        <f>(2.41-1)/100*33.333333333</f>
        <v>47.0 %</v>
      </c>
      <c r="O44" s="36" t="str">
        <f>(2.47-1)/100*33.333333333</f>
        <v>49.0 %</v>
      </c>
      <c r="P44" s="36" t="str">
        <f>(2.43-1)/100*33.333333333</f>
        <v>47.7 %</v>
      </c>
      <c r="Q44" s="4"/>
      <c r="R44" s="4"/>
      <c r="S44" s="4"/>
      <c r="T44" s="5"/>
      <c r="U44" s="5"/>
      <c r="V44" s="5"/>
      <c r="W44" s="5"/>
      <c r="X44" s="5"/>
      <c r="Y44" s="5"/>
      <c r="Z44" s="5"/>
    </row>
    <row r="45" ht="18.75" customHeight="1">
      <c r="A45" s="1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</row>
    <row r="46" ht="18.75" customHeight="1">
      <c r="A46" s="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</row>
    <row r="47" ht="18.75" customHeight="1">
      <c r="A47" s="1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</row>
    <row r="48" ht="18.75" customHeight="1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</row>
    <row r="49" ht="18.75" customHeight="1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  <c r="U49" s="5"/>
      <c r="V49" s="5"/>
      <c r="W49" s="5"/>
      <c r="X49" s="5"/>
      <c r="Y49" s="5"/>
      <c r="Z49" s="5"/>
    </row>
    <row r="50" ht="18.75" customHeight="1">
      <c r="A50" s="1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</row>
    <row r="51" ht="18.75" customHeight="1">
      <c r="A51" s="1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</row>
    <row r="52" ht="18.75" customHeight="1">
      <c r="A52" s="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</row>
    <row r="53" ht="18.75" customHeight="1">
      <c r="A53" s="1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</row>
    <row r="54" ht="18.75" customHeight="1">
      <c r="A54" s="1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</row>
    <row r="55" ht="18.75" customHeight="1">
      <c r="A55" s="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5"/>
      <c r="U55" s="5"/>
      <c r="V55" s="5"/>
      <c r="W55" s="5"/>
      <c r="X55" s="5"/>
      <c r="Y55" s="5"/>
      <c r="Z55" s="5"/>
    </row>
    <row r="56" ht="18.75" customHeight="1">
      <c r="A56" s="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5"/>
      <c r="U56" s="5"/>
      <c r="V56" s="5"/>
      <c r="W56" s="5"/>
      <c r="X56" s="5"/>
      <c r="Y56" s="5"/>
      <c r="Z56" s="5"/>
    </row>
    <row r="57" ht="18.75" customHeight="1">
      <c r="A57" s="1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5"/>
      <c r="U57" s="5"/>
      <c r="V57" s="5"/>
      <c r="W57" s="5"/>
      <c r="X57" s="5"/>
      <c r="Y57" s="5"/>
      <c r="Z57" s="5"/>
    </row>
    <row r="58" ht="18.75" customHeight="1">
      <c r="A58" s="1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5"/>
      <c r="U58" s="5"/>
      <c r="V58" s="5"/>
      <c r="W58" s="5"/>
      <c r="X58" s="5"/>
      <c r="Y58" s="5"/>
      <c r="Z58" s="5"/>
    </row>
    <row r="59" ht="18.75" customHeight="1">
      <c r="A59" s="1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5"/>
      <c r="U59" s="5"/>
      <c r="V59" s="5"/>
      <c r="W59" s="5"/>
      <c r="X59" s="5"/>
      <c r="Y59" s="5"/>
      <c r="Z59" s="5"/>
    </row>
    <row r="60" ht="18.75" customHeight="1">
      <c r="A60" s="1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5"/>
      <c r="U60" s="5"/>
      <c r="V60" s="5"/>
      <c r="W60" s="5"/>
      <c r="X60" s="5"/>
      <c r="Y60" s="5"/>
      <c r="Z60" s="5"/>
    </row>
    <row r="61" ht="18.75" customHeight="1">
      <c r="A61" s="1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</row>
    <row r="62" ht="18.75" customHeight="1">
      <c r="A62" s="1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</row>
    <row r="63" ht="18.75" customHeight="1">
      <c r="A63" s="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</row>
    <row r="64" ht="18.75" customHeight="1">
      <c r="A64" s="1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</row>
    <row r="65" ht="18.75" customHeight="1">
      <c r="A65" s="1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5"/>
      <c r="U65" s="5"/>
      <c r="V65" s="5"/>
      <c r="W65" s="5"/>
      <c r="X65" s="5"/>
      <c r="Y65" s="5"/>
      <c r="Z65" s="5"/>
    </row>
    <row r="66" ht="18.75" customHeight="1">
      <c r="A66" s="1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  <c r="U66" s="5"/>
      <c r="V66" s="5"/>
      <c r="W66" s="5"/>
      <c r="X66" s="5"/>
      <c r="Y66" s="5"/>
      <c r="Z66" s="5"/>
    </row>
    <row r="67" ht="18.75" customHeight="1">
      <c r="A67" s="1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5"/>
      <c r="U67" s="5"/>
      <c r="V67" s="5"/>
      <c r="W67" s="5"/>
      <c r="X67" s="5"/>
      <c r="Y67" s="5"/>
      <c r="Z67" s="5"/>
    </row>
    <row r="68" ht="18.75" customHeight="1">
      <c r="A68" s="1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  <c r="V68" s="5"/>
      <c r="W68" s="5"/>
      <c r="X68" s="5"/>
      <c r="Y68" s="5"/>
      <c r="Z68" s="5"/>
    </row>
    <row r="69" ht="18.75" customHeight="1">
      <c r="A69" s="1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5"/>
      <c r="V69" s="5"/>
      <c r="W69" s="5"/>
      <c r="X69" s="5"/>
      <c r="Y69" s="5"/>
      <c r="Z69" s="5"/>
    </row>
    <row r="70" ht="18.75" customHeight="1">
      <c r="A70" s="1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  <c r="U70" s="5"/>
      <c r="V70" s="5"/>
      <c r="W70" s="5"/>
      <c r="X70" s="5"/>
      <c r="Y70" s="5"/>
      <c r="Z70" s="5"/>
    </row>
    <row r="71" ht="18.75" customHeight="1">
      <c r="A71" s="1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  <c r="V71" s="5"/>
      <c r="W71" s="5"/>
      <c r="X71" s="5"/>
      <c r="Y71" s="5"/>
      <c r="Z71" s="5"/>
    </row>
    <row r="72" ht="18.75" customHeight="1">
      <c r="A72" s="1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"/>
      <c r="U72" s="5"/>
      <c r="V72" s="5"/>
      <c r="W72" s="5"/>
      <c r="X72" s="5"/>
      <c r="Y72" s="5"/>
      <c r="Z72" s="5"/>
    </row>
    <row r="73" ht="18.75" customHeight="1">
      <c r="A73" s="1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5"/>
      <c r="U73" s="5"/>
      <c r="V73" s="5"/>
      <c r="W73" s="5"/>
      <c r="X73" s="5"/>
      <c r="Y73" s="5"/>
      <c r="Z73" s="5"/>
    </row>
    <row r="74" ht="18.75" customHeight="1">
      <c r="A74" s="1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5"/>
      <c r="U74" s="5"/>
      <c r="V74" s="5"/>
      <c r="W74" s="5"/>
      <c r="X74" s="5"/>
      <c r="Y74" s="5"/>
      <c r="Z74" s="5"/>
    </row>
    <row r="75" ht="18.75" customHeight="1">
      <c r="A75" s="1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Z75" s="5"/>
    </row>
    <row r="76" ht="18.75" customHeight="1">
      <c r="A76" s="1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Z76" s="5"/>
    </row>
    <row r="77" ht="18.75" customHeight="1">
      <c r="A77" s="1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Z77" s="5"/>
    </row>
    <row r="78" ht="18.75" customHeight="1">
      <c r="A78" s="1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</row>
    <row r="79" ht="18.75" customHeight="1">
      <c r="A79" s="1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"/>
      <c r="U79" s="5"/>
      <c r="V79" s="5"/>
      <c r="W79" s="5"/>
      <c r="X79" s="5"/>
      <c r="Y79" s="5"/>
      <c r="Z79" s="5"/>
    </row>
    <row r="80" ht="18.75" customHeight="1">
      <c r="A80" s="1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"/>
      <c r="U80" s="5"/>
      <c r="V80" s="5"/>
      <c r="W80" s="5"/>
      <c r="X80" s="5"/>
      <c r="Y80" s="5"/>
      <c r="Z80" s="5"/>
    </row>
    <row r="81" ht="18.75" customHeight="1">
      <c r="A81" s="1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</row>
    <row r="82" ht="18.75" customHeight="1">
      <c r="A82" s="1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5"/>
      <c r="U82" s="5"/>
      <c r="V82" s="5"/>
      <c r="W82" s="5"/>
      <c r="X82" s="5"/>
      <c r="Y82" s="5"/>
      <c r="Z82" s="5"/>
    </row>
    <row r="83" ht="18.75" customHeight="1">
      <c r="A83" s="1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</row>
    <row r="84" ht="18.75" customHeight="1">
      <c r="A84" s="1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</row>
    <row r="85" ht="18.75" customHeight="1">
      <c r="A85" s="1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</row>
    <row r="86" ht="18.75" customHeight="1">
      <c r="A86" s="1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</row>
    <row r="87" ht="18.75" customHeight="1">
      <c r="A87" s="1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</row>
    <row r="88" ht="18.75" customHeight="1">
      <c r="A88" s="1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</row>
    <row r="89" ht="18.75" customHeight="1">
      <c r="A89" s="1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</row>
    <row r="90" ht="18.75" customHeight="1">
      <c r="A90" s="1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</row>
    <row r="91" ht="18.75" customHeight="1">
      <c r="A91" s="1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</row>
    <row r="92" ht="18.75" customHeight="1">
      <c r="A92" s="1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</row>
    <row r="93" ht="18.75" customHeight="1">
      <c r="A93" s="1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</row>
    <row r="94" ht="18.75" customHeight="1">
      <c r="A94" s="1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</row>
    <row r="95" ht="18.75" customHeight="1">
      <c r="A95" s="1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</row>
    <row r="96" ht="18.75" customHeight="1">
      <c r="A96" s="1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</row>
    <row r="97" ht="18.75" customHeight="1">
      <c r="A97" s="1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</row>
    <row r="98" ht="18.75" customHeight="1">
      <c r="A98" s="1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</row>
    <row r="99" ht="18.75" customHeight="1">
      <c r="A99" s="1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</row>
    <row r="100" ht="18.75" customHeight="1">
      <c r="A100" s="1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</row>
    <row r="101" ht="18.75" customHeight="1">
      <c r="A101" s="1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</row>
    <row r="102" ht="18.75" customHeight="1">
      <c r="A102" s="1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</row>
    <row r="103" ht="18.75" customHeight="1">
      <c r="A103" s="1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</row>
    <row r="104" ht="18.75" customHeight="1">
      <c r="A104" s="1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</row>
    <row r="105" ht="18.75" customHeight="1">
      <c r="A105" s="1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</row>
    <row r="106" ht="18.75" customHeight="1">
      <c r="A106" s="1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</row>
    <row r="107" ht="18.75" customHeight="1">
      <c r="A107" s="1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</row>
    <row r="108" ht="18.75" customHeight="1">
      <c r="A108" s="1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</row>
    <row r="109" ht="18.75" customHeight="1">
      <c r="A109" s="1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</row>
    <row r="110" ht="18.75" customHeight="1">
      <c r="A110" s="1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</row>
    <row r="111" ht="18.75" customHeight="1">
      <c r="A111" s="1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</row>
    <row r="112" ht="18.75" customHeight="1">
      <c r="A112" s="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</row>
    <row r="113" ht="18.75" customHeight="1">
      <c r="A113" s="1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</row>
    <row r="114" ht="18.75" customHeight="1">
      <c r="A114" s="1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</row>
    <row r="115" ht="18.75" customHeight="1">
      <c r="A115" s="1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</row>
    <row r="116" ht="18.75" customHeight="1">
      <c r="A116" s="1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</row>
    <row r="117" ht="18.75" customHeight="1">
      <c r="A117" s="1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</row>
    <row r="118" ht="18.75" customHeight="1">
      <c r="A118" s="1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</row>
    <row r="119" ht="18.75" customHeight="1">
      <c r="A119" s="1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</row>
    <row r="120" ht="18.75" customHeight="1">
      <c r="A120" s="1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</row>
    <row r="121" ht="18.75" customHeight="1">
      <c r="A121" s="1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</row>
    <row r="122" ht="18.75" customHeight="1">
      <c r="A122" s="1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</row>
    <row r="123" ht="18.75" customHeight="1">
      <c r="A123" s="1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</row>
    <row r="124" ht="18.75" customHeight="1">
      <c r="A124" s="1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</row>
    <row r="125" ht="18.75" customHeight="1">
      <c r="A125" s="1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</row>
    <row r="126" ht="18.75" customHeight="1">
      <c r="A126" s="1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</row>
    <row r="127" ht="18.75" customHeight="1">
      <c r="A127" s="1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</row>
    <row r="128" ht="18.75" customHeight="1">
      <c r="A128" s="1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</row>
    <row r="129" ht="18.75" customHeight="1">
      <c r="A129" s="1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</row>
    <row r="130" ht="18.75" customHeight="1">
      <c r="A130" s="1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</row>
    <row r="131" ht="18.75" customHeight="1">
      <c r="A131" s="1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</row>
    <row r="132" ht="18.75" customHeight="1">
      <c r="A132" s="1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</row>
    <row r="133" ht="18.75" customHeight="1">
      <c r="A133" s="1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</row>
    <row r="134" ht="18.75" customHeight="1">
      <c r="A134" s="1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</row>
    <row r="135" ht="18.75" customHeight="1">
      <c r="A135" s="1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</row>
    <row r="136" ht="18.75" customHeight="1">
      <c r="A136" s="1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</row>
    <row r="137" ht="18.75" customHeight="1">
      <c r="A137" s="1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</row>
    <row r="138" ht="18.75" customHeight="1">
      <c r="A138" s="1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</row>
    <row r="139" ht="18.75" customHeight="1">
      <c r="A139" s="1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</row>
    <row r="140" ht="18.75" customHeight="1">
      <c r="A140" s="1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</row>
    <row r="141" ht="18.75" customHeight="1">
      <c r="A141" s="1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</row>
    <row r="142" ht="18.75" customHeight="1">
      <c r="A142" s="1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</row>
    <row r="143" ht="18.75" customHeight="1">
      <c r="A143" s="1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</row>
    <row r="144" ht="18.75" customHeight="1">
      <c r="A144" s="1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</row>
    <row r="145" ht="18.75" customHeight="1">
      <c r="A145" s="1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</row>
    <row r="146" ht="18.75" customHeight="1">
      <c r="A146" s="1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</row>
    <row r="147" ht="18.75" customHeight="1">
      <c r="A147" s="1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</row>
    <row r="148" ht="18.75" customHeight="1">
      <c r="A148" s="1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</row>
    <row r="149" ht="18.75" customHeight="1">
      <c r="A149" s="1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</row>
    <row r="150" ht="18.75" customHeight="1">
      <c r="A150" s="1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</row>
    <row r="151" ht="18.75" customHeight="1">
      <c r="A151" s="1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</row>
    <row r="152" ht="18.75" customHeight="1">
      <c r="A152" s="1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</row>
    <row r="153" ht="18.75" customHeight="1">
      <c r="A153" s="1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</row>
    <row r="154" ht="18.75" customHeight="1">
      <c r="A154" s="1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</row>
    <row r="155" ht="18.75" customHeight="1">
      <c r="A155" s="1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</row>
    <row r="156" ht="18.75" customHeight="1">
      <c r="A156" s="1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</row>
    <row r="157" ht="18.75" customHeight="1">
      <c r="A157" s="1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</row>
    <row r="158" ht="18.75" customHeight="1">
      <c r="A158" s="1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</row>
    <row r="159" ht="18.75" customHeight="1">
      <c r="A159" s="1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</row>
    <row r="160" ht="18.75" customHeight="1">
      <c r="A160" s="1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</row>
    <row r="161" ht="18.75" customHeight="1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</row>
    <row r="162" ht="18.75" customHeight="1">
      <c r="A162" s="1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</row>
    <row r="163" ht="18.75" customHeight="1">
      <c r="A163" s="1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</row>
    <row r="164" ht="18.75" customHeight="1">
      <c r="A164" s="1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</row>
    <row r="165" ht="18.75" customHeight="1">
      <c r="A165" s="1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</row>
    <row r="166" ht="18.75" customHeight="1">
      <c r="A166" s="1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</row>
    <row r="167" ht="18.75" customHeight="1">
      <c r="A167" s="1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</row>
    <row r="168" ht="18.75" customHeight="1">
      <c r="A168" s="1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</row>
    <row r="169" ht="18.75" customHeight="1">
      <c r="A169" s="1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</row>
    <row r="170" ht="18.75" customHeight="1">
      <c r="A170" s="1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</row>
    <row r="171" ht="18.75" customHeight="1">
      <c r="A171" s="1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</row>
    <row r="172" ht="18.75" customHeight="1">
      <c r="A172" s="1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</row>
    <row r="173" ht="18.75" customHeight="1">
      <c r="A173" s="1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</row>
    <row r="174" ht="18.75" customHeight="1">
      <c r="A174" s="1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</row>
    <row r="175" ht="18.75" customHeight="1">
      <c r="A175" s="1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</row>
    <row r="176" ht="18.75" customHeight="1">
      <c r="A176" s="1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</row>
    <row r="177" ht="18.75" customHeight="1">
      <c r="A177" s="1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</row>
    <row r="178" ht="18.75" customHeight="1">
      <c r="A178" s="1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</row>
    <row r="179" ht="18.75" customHeight="1">
      <c r="A179" s="1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</row>
    <row r="180" ht="18.75" customHeight="1">
      <c r="A180" s="1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</row>
    <row r="181" ht="18.75" customHeight="1">
      <c r="A181" s="1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</row>
    <row r="182" ht="18.75" customHeight="1">
      <c r="A182" s="1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</row>
    <row r="183" ht="18.75" customHeight="1">
      <c r="A183" s="1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</row>
    <row r="184" ht="18.75" customHeight="1">
      <c r="A184" s="1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</row>
    <row r="185" ht="18.75" customHeight="1">
      <c r="A185" s="1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</row>
    <row r="186" ht="18.75" customHeight="1">
      <c r="A186" s="1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</row>
    <row r="187" ht="18.75" customHeight="1">
      <c r="A187" s="1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</row>
    <row r="188" ht="18.75" customHeight="1">
      <c r="A188" s="1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</row>
    <row r="189" ht="18.75" customHeight="1">
      <c r="A189" s="1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</row>
    <row r="190" ht="18.75" customHeight="1">
      <c r="A190" s="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</row>
    <row r="191" ht="18.75" customHeight="1">
      <c r="A191" s="1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</row>
    <row r="192" ht="18.75" customHeight="1">
      <c r="A192" s="1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</row>
    <row r="193" ht="18.75" customHeight="1">
      <c r="A193" s="1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</row>
    <row r="194" ht="18.75" customHeight="1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</row>
    <row r="195" ht="18.75" customHeight="1">
      <c r="A195" s="1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</row>
    <row r="196" ht="18.75" customHeight="1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</row>
    <row r="197" ht="18.75" customHeight="1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</row>
    <row r="198" ht="18.75" customHeight="1">
      <c r="A198" s="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</row>
    <row r="199" ht="18.75" customHeight="1">
      <c r="A199" s="1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</row>
    <row r="200" ht="18.75" customHeight="1">
      <c r="A200" s="1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</row>
    <row r="201" ht="18.75" customHeight="1">
      <c r="A201" s="1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</row>
    <row r="202" ht="18.75" customHeight="1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5"/>
      <c r="V202" s="5"/>
      <c r="W202" s="5"/>
      <c r="X202" s="5"/>
      <c r="Y202" s="5"/>
      <c r="Z202" s="5"/>
    </row>
    <row r="203" ht="18.75" customHeight="1">
      <c r="A203" s="1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5"/>
      <c r="V203" s="5"/>
      <c r="W203" s="5"/>
      <c r="X203" s="5"/>
      <c r="Y203" s="5"/>
      <c r="Z203" s="5"/>
    </row>
    <row r="204" ht="18.75" customHeight="1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5"/>
      <c r="V204" s="5"/>
      <c r="W204" s="5"/>
      <c r="X204" s="5"/>
      <c r="Y204" s="5"/>
      <c r="Z204" s="5"/>
    </row>
    <row r="205" ht="18.75" customHeight="1">
      <c r="A205" s="1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</row>
    <row r="206" ht="18.75" customHeight="1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5"/>
      <c r="V206" s="5"/>
      <c r="W206" s="5"/>
      <c r="X206" s="5"/>
      <c r="Y206" s="5"/>
      <c r="Z206" s="5"/>
    </row>
    <row r="207" ht="18.75" customHeight="1">
      <c r="A207" s="1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</row>
    <row r="208" ht="18.75" customHeight="1">
      <c r="A208" s="1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5"/>
      <c r="V208" s="5"/>
      <c r="W208" s="5"/>
      <c r="X208" s="5"/>
      <c r="Y208" s="5"/>
      <c r="Z208" s="5"/>
    </row>
    <row r="209" ht="18.75" customHeight="1">
      <c r="A209" s="1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5"/>
      <c r="V209" s="5"/>
      <c r="W209" s="5"/>
      <c r="X209" s="5"/>
      <c r="Y209" s="5"/>
      <c r="Z209" s="5"/>
    </row>
    <row r="210" ht="18.75" customHeight="1">
      <c r="A210" s="1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</row>
    <row r="211" ht="18.75" customHeight="1">
      <c r="A211" s="1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</row>
    <row r="212" ht="18.75" customHeight="1">
      <c r="A212" s="1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</row>
    <row r="213" ht="18.75" customHeight="1">
      <c r="A213" s="1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</row>
    <row r="214" ht="18.75" customHeight="1">
      <c r="A214" s="1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</row>
    <row r="215" ht="18.75" customHeight="1">
      <c r="A215" s="1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</row>
    <row r="216" ht="18.75" customHeight="1">
      <c r="A216" s="1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</row>
    <row r="217" ht="18.75" customHeight="1">
      <c r="A217" s="1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</row>
    <row r="218" ht="18.75" customHeight="1">
      <c r="A218" s="1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5"/>
      <c r="V218" s="5"/>
      <c r="W218" s="5"/>
      <c r="X218" s="5"/>
      <c r="Y218" s="5"/>
      <c r="Z218" s="5"/>
    </row>
    <row r="219" ht="18.75" customHeight="1">
      <c r="A219" s="1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5"/>
      <c r="V219" s="5"/>
      <c r="W219" s="5"/>
      <c r="X219" s="5"/>
      <c r="Y219" s="5"/>
      <c r="Z219" s="5"/>
    </row>
    <row r="220" ht="18.75" customHeight="1">
      <c r="A220" s="1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5"/>
      <c r="V220" s="5"/>
      <c r="W220" s="5"/>
      <c r="X220" s="5"/>
      <c r="Y220" s="5"/>
      <c r="Z220" s="5"/>
    </row>
    <row r="221" ht="18.75" customHeight="1">
      <c r="A221" s="1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5"/>
      <c r="V221" s="5"/>
      <c r="W221" s="5"/>
      <c r="X221" s="5"/>
      <c r="Y221" s="5"/>
      <c r="Z221" s="5"/>
    </row>
    <row r="222" ht="18.75" customHeight="1">
      <c r="A222" s="1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5"/>
      <c r="V222" s="5"/>
      <c r="W222" s="5"/>
      <c r="X222" s="5"/>
      <c r="Y222" s="5"/>
      <c r="Z222" s="5"/>
    </row>
    <row r="223" ht="18.75" customHeight="1">
      <c r="A223" s="1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5"/>
      <c r="V223" s="5"/>
      <c r="W223" s="5"/>
      <c r="X223" s="5"/>
      <c r="Y223" s="5"/>
      <c r="Z223" s="5"/>
    </row>
    <row r="224" ht="18.75" customHeight="1">
      <c r="A224" s="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5"/>
      <c r="V224" s="5"/>
      <c r="W224" s="5"/>
      <c r="X224" s="5"/>
      <c r="Y224" s="5"/>
      <c r="Z224" s="5"/>
    </row>
    <row r="225" ht="18.75" customHeight="1">
      <c r="A225" s="1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5"/>
      <c r="V225" s="5"/>
      <c r="W225" s="5"/>
      <c r="X225" s="5"/>
      <c r="Y225" s="5"/>
      <c r="Z225" s="5"/>
    </row>
    <row r="226" ht="18.75" customHeight="1">
      <c r="A226" s="1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5"/>
      <c r="V226" s="5"/>
      <c r="W226" s="5"/>
      <c r="X226" s="5"/>
      <c r="Y226" s="5"/>
      <c r="Z226" s="5"/>
    </row>
    <row r="227" ht="18.75" customHeight="1">
      <c r="A227" s="1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5"/>
      <c r="V227" s="5"/>
      <c r="W227" s="5"/>
      <c r="X227" s="5"/>
      <c r="Y227" s="5"/>
      <c r="Z227" s="5"/>
    </row>
    <row r="228" ht="18.75" customHeight="1">
      <c r="A228" s="1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5"/>
      <c r="V228" s="5"/>
      <c r="W228" s="5"/>
      <c r="X228" s="5"/>
      <c r="Y228" s="5"/>
      <c r="Z228" s="5"/>
    </row>
    <row r="229" ht="18.75" customHeight="1">
      <c r="A229" s="1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5"/>
      <c r="V229" s="5"/>
      <c r="W229" s="5"/>
      <c r="X229" s="5"/>
      <c r="Y229" s="5"/>
      <c r="Z229" s="5"/>
    </row>
    <row r="230" ht="18.75" customHeight="1">
      <c r="A230" s="1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5"/>
      <c r="V230" s="5"/>
      <c r="W230" s="5"/>
      <c r="X230" s="5"/>
      <c r="Y230" s="5"/>
      <c r="Z230" s="5"/>
    </row>
    <row r="231" ht="18.75" customHeight="1">
      <c r="A231" s="1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5"/>
      <c r="V231" s="5"/>
      <c r="W231" s="5"/>
      <c r="X231" s="5"/>
      <c r="Y231" s="5"/>
      <c r="Z231" s="5"/>
    </row>
    <row r="232" ht="18.75" customHeight="1">
      <c r="A232" s="1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5"/>
      <c r="V232" s="5"/>
      <c r="W232" s="5"/>
      <c r="X232" s="5"/>
      <c r="Y232" s="5"/>
      <c r="Z232" s="5"/>
    </row>
    <row r="233" ht="18.75" customHeight="1">
      <c r="A233" s="1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5"/>
      <c r="V233" s="5"/>
      <c r="W233" s="5"/>
      <c r="X233" s="5"/>
      <c r="Y233" s="5"/>
      <c r="Z233" s="5"/>
    </row>
    <row r="234" ht="18.75" customHeight="1">
      <c r="A234" s="1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5"/>
      <c r="V234" s="5"/>
      <c r="W234" s="5"/>
      <c r="X234" s="5"/>
      <c r="Y234" s="5"/>
      <c r="Z234" s="5"/>
    </row>
    <row r="235" ht="18.75" customHeight="1">
      <c r="A235" s="1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5"/>
      <c r="V235" s="5"/>
      <c r="W235" s="5"/>
      <c r="X235" s="5"/>
      <c r="Y235" s="5"/>
      <c r="Z235" s="5"/>
    </row>
    <row r="236" ht="18.75" customHeight="1">
      <c r="A236" s="1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5"/>
      <c r="V236" s="5"/>
      <c r="W236" s="5"/>
      <c r="X236" s="5"/>
      <c r="Y236" s="5"/>
      <c r="Z236" s="5"/>
    </row>
    <row r="237" ht="18.75" customHeight="1">
      <c r="A237" s="1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5"/>
      <c r="V237" s="5"/>
      <c r="W237" s="5"/>
      <c r="X237" s="5"/>
      <c r="Y237" s="5"/>
      <c r="Z237" s="5"/>
    </row>
    <row r="238" ht="18.75" customHeight="1">
      <c r="A238" s="1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5"/>
      <c r="V238" s="5"/>
      <c r="W238" s="5"/>
      <c r="X238" s="5"/>
      <c r="Y238" s="5"/>
      <c r="Z238" s="5"/>
    </row>
    <row r="239" ht="18.75" customHeight="1">
      <c r="A239" s="1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5"/>
      <c r="V239" s="5"/>
      <c r="W239" s="5"/>
      <c r="X239" s="5"/>
      <c r="Y239" s="5"/>
      <c r="Z239" s="5"/>
    </row>
    <row r="240" ht="18.75" customHeight="1">
      <c r="A240" s="1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5"/>
      <c r="V240" s="5"/>
      <c r="W240" s="5"/>
      <c r="X240" s="5"/>
      <c r="Y240" s="5"/>
      <c r="Z240" s="5"/>
    </row>
    <row r="241" ht="18.75" customHeight="1">
      <c r="A241" s="1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5"/>
      <c r="V241" s="5"/>
      <c r="W241" s="5"/>
      <c r="X241" s="5"/>
      <c r="Y241" s="5"/>
      <c r="Z241" s="5"/>
    </row>
    <row r="242" ht="18.75" customHeight="1">
      <c r="A242" s="1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5"/>
      <c r="V242" s="5"/>
      <c r="W242" s="5"/>
      <c r="X242" s="5"/>
      <c r="Y242" s="5"/>
      <c r="Z242" s="5"/>
    </row>
    <row r="243" ht="18.75" customHeight="1">
      <c r="A243" s="1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5"/>
      <c r="V243" s="5"/>
      <c r="W243" s="5"/>
      <c r="X243" s="5"/>
      <c r="Y243" s="5"/>
      <c r="Z243" s="5"/>
    </row>
    <row r="244" ht="18.75" customHeight="1">
      <c r="A244" s="1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5"/>
      <c r="V244" s="5"/>
      <c r="W244" s="5"/>
      <c r="X244" s="5"/>
      <c r="Y244" s="5"/>
      <c r="Z244" s="5"/>
    </row>
    <row r="245" ht="18.75" customHeight="1">
      <c r="A245" s="1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5"/>
      <c r="V245" s="5"/>
      <c r="W245" s="5"/>
      <c r="X245" s="5"/>
      <c r="Y245" s="5"/>
      <c r="Z245" s="5"/>
    </row>
    <row r="246" ht="18.75" customHeight="1">
      <c r="A246" s="1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5"/>
      <c r="V246" s="5"/>
      <c r="W246" s="5"/>
      <c r="X246" s="5"/>
      <c r="Y246" s="5"/>
      <c r="Z246" s="5"/>
    </row>
    <row r="247" ht="18.75" customHeight="1">
      <c r="A247" s="1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5"/>
      <c r="V247" s="5"/>
      <c r="W247" s="5"/>
      <c r="X247" s="5"/>
      <c r="Y247" s="5"/>
      <c r="Z247" s="5"/>
    </row>
    <row r="248" ht="18.75" customHeight="1">
      <c r="A248" s="1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5"/>
      <c r="V248" s="5"/>
      <c r="W248" s="5"/>
      <c r="X248" s="5"/>
      <c r="Y248" s="5"/>
      <c r="Z248" s="5"/>
    </row>
    <row r="249" ht="18.75" customHeight="1">
      <c r="A249" s="1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5"/>
      <c r="V249" s="5"/>
      <c r="W249" s="5"/>
      <c r="X249" s="5"/>
      <c r="Y249" s="5"/>
      <c r="Z249" s="5"/>
    </row>
    <row r="250" ht="18.75" customHeight="1">
      <c r="A250" s="1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5"/>
      <c r="V250" s="5"/>
      <c r="W250" s="5"/>
      <c r="X250" s="5"/>
      <c r="Y250" s="5"/>
      <c r="Z250" s="5"/>
    </row>
    <row r="251" ht="18.75" customHeight="1">
      <c r="A251" s="1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5"/>
      <c r="V251" s="5"/>
      <c r="W251" s="5"/>
      <c r="X251" s="5"/>
      <c r="Y251" s="5"/>
      <c r="Z251" s="5"/>
    </row>
    <row r="252" ht="18.75" customHeight="1">
      <c r="A252" s="1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5"/>
      <c r="V252" s="5"/>
      <c r="W252" s="5"/>
      <c r="X252" s="5"/>
      <c r="Y252" s="5"/>
      <c r="Z252" s="5"/>
    </row>
    <row r="253" ht="18.75" customHeight="1">
      <c r="A253" s="1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5"/>
      <c r="V253" s="5"/>
      <c r="W253" s="5"/>
      <c r="X253" s="5"/>
      <c r="Y253" s="5"/>
      <c r="Z253" s="5"/>
    </row>
    <row r="254" ht="18.75" customHeight="1">
      <c r="A254" s="1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5"/>
      <c r="V254" s="5"/>
      <c r="W254" s="5"/>
      <c r="X254" s="5"/>
      <c r="Y254" s="5"/>
      <c r="Z254" s="5"/>
    </row>
    <row r="255" ht="18.75" customHeight="1">
      <c r="A255" s="1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5"/>
      <c r="V255" s="5"/>
      <c r="W255" s="5"/>
      <c r="X255" s="5"/>
      <c r="Y255" s="5"/>
      <c r="Z255" s="5"/>
    </row>
    <row r="256" ht="18.75" customHeight="1">
      <c r="A256" s="1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5"/>
      <c r="V256" s="5"/>
      <c r="W256" s="5"/>
      <c r="X256" s="5"/>
      <c r="Y256" s="5"/>
      <c r="Z256" s="5"/>
    </row>
    <row r="257" ht="18.75" customHeight="1">
      <c r="A257" s="1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5"/>
      <c r="V257" s="5"/>
      <c r="W257" s="5"/>
      <c r="X257" s="5"/>
      <c r="Y257" s="5"/>
      <c r="Z257" s="5"/>
    </row>
    <row r="258" ht="18.75" customHeight="1">
      <c r="A258" s="1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5"/>
      <c r="V258" s="5"/>
      <c r="W258" s="5"/>
      <c r="X258" s="5"/>
      <c r="Y258" s="5"/>
      <c r="Z258" s="5"/>
    </row>
    <row r="259" ht="18.75" customHeight="1">
      <c r="A259" s="1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5"/>
      <c r="V259" s="5"/>
      <c r="W259" s="5"/>
      <c r="X259" s="5"/>
      <c r="Y259" s="5"/>
      <c r="Z259" s="5"/>
    </row>
    <row r="260" ht="18.75" customHeight="1">
      <c r="A260" s="1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5"/>
      <c r="V260" s="5"/>
      <c r="W260" s="5"/>
      <c r="X260" s="5"/>
      <c r="Y260" s="5"/>
      <c r="Z260" s="5"/>
    </row>
    <row r="261" ht="18.75" customHeight="1">
      <c r="A261" s="1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5"/>
      <c r="V261" s="5"/>
      <c r="W261" s="5"/>
      <c r="X261" s="5"/>
      <c r="Y261" s="5"/>
      <c r="Z261" s="5"/>
    </row>
    <row r="262" ht="18.75" customHeight="1">
      <c r="A262" s="1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5"/>
      <c r="V262" s="5"/>
      <c r="W262" s="5"/>
      <c r="X262" s="5"/>
      <c r="Y262" s="5"/>
      <c r="Z262" s="5"/>
    </row>
    <row r="263" ht="18.75" customHeight="1">
      <c r="A263" s="1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5"/>
      <c r="V263" s="5"/>
      <c r="W263" s="5"/>
      <c r="X263" s="5"/>
      <c r="Y263" s="5"/>
      <c r="Z263" s="5"/>
    </row>
    <row r="264" ht="18.75" customHeight="1">
      <c r="A264" s="1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5"/>
      <c r="V264" s="5"/>
      <c r="W264" s="5"/>
      <c r="X264" s="5"/>
      <c r="Y264" s="5"/>
      <c r="Z264" s="5"/>
    </row>
    <row r="265" ht="18.75" customHeight="1">
      <c r="A265" s="1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5"/>
      <c r="V265" s="5"/>
      <c r="W265" s="5"/>
      <c r="X265" s="5"/>
      <c r="Y265" s="5"/>
      <c r="Z265" s="5"/>
    </row>
    <row r="266" ht="18.75" customHeight="1">
      <c r="A266" s="1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5"/>
      <c r="V266" s="5"/>
      <c r="W266" s="5"/>
      <c r="X266" s="5"/>
      <c r="Y266" s="5"/>
      <c r="Z266" s="5"/>
    </row>
    <row r="267" ht="18.75" customHeight="1">
      <c r="A267" s="1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5"/>
      <c r="V267" s="5"/>
      <c r="W267" s="5"/>
      <c r="X267" s="5"/>
      <c r="Y267" s="5"/>
      <c r="Z267" s="5"/>
    </row>
    <row r="268" ht="18.75" customHeight="1">
      <c r="A268" s="1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5"/>
      <c r="V268" s="5"/>
      <c r="W268" s="5"/>
      <c r="X268" s="5"/>
      <c r="Y268" s="5"/>
      <c r="Z268" s="5"/>
    </row>
    <row r="269" ht="18.75" customHeight="1">
      <c r="A269" s="1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5"/>
      <c r="V269" s="5"/>
      <c r="W269" s="5"/>
      <c r="X269" s="5"/>
      <c r="Y269" s="5"/>
      <c r="Z269" s="5"/>
    </row>
    <row r="270" ht="18.75" customHeight="1">
      <c r="A270" s="1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5"/>
      <c r="V270" s="5"/>
      <c r="W270" s="5"/>
      <c r="X270" s="5"/>
      <c r="Y270" s="5"/>
      <c r="Z270" s="5"/>
    </row>
    <row r="271" ht="18.75" customHeight="1">
      <c r="A271" s="1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5"/>
      <c r="V271" s="5"/>
      <c r="W271" s="5"/>
      <c r="X271" s="5"/>
      <c r="Y271" s="5"/>
      <c r="Z271" s="5"/>
    </row>
    <row r="272" ht="18.75" customHeight="1">
      <c r="A272" s="1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5"/>
      <c r="V272" s="5"/>
      <c r="W272" s="5"/>
      <c r="X272" s="5"/>
      <c r="Y272" s="5"/>
      <c r="Z272" s="5"/>
    </row>
    <row r="273" ht="18.75" customHeight="1">
      <c r="A273" s="1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5"/>
      <c r="V273" s="5"/>
      <c r="W273" s="5"/>
      <c r="X273" s="5"/>
      <c r="Y273" s="5"/>
      <c r="Z273" s="5"/>
    </row>
    <row r="274" ht="18.75" customHeight="1">
      <c r="A274" s="1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5"/>
      <c r="V274" s="5"/>
      <c r="W274" s="5"/>
      <c r="X274" s="5"/>
      <c r="Y274" s="5"/>
      <c r="Z274" s="5"/>
    </row>
    <row r="275" ht="18.75" customHeight="1">
      <c r="A275" s="1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5"/>
      <c r="V275" s="5"/>
      <c r="W275" s="5"/>
      <c r="X275" s="5"/>
      <c r="Y275" s="5"/>
      <c r="Z275" s="5"/>
    </row>
    <row r="276" ht="18.75" customHeight="1">
      <c r="A276" s="1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5"/>
      <c r="V276" s="5"/>
      <c r="W276" s="5"/>
      <c r="X276" s="5"/>
      <c r="Y276" s="5"/>
      <c r="Z276" s="5"/>
    </row>
    <row r="277" ht="18.75" customHeight="1">
      <c r="A277" s="1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5"/>
      <c r="V277" s="5"/>
      <c r="W277" s="5"/>
      <c r="X277" s="5"/>
      <c r="Y277" s="5"/>
      <c r="Z277" s="5"/>
    </row>
    <row r="278" ht="18.75" customHeight="1">
      <c r="A278" s="1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5"/>
      <c r="V278" s="5"/>
      <c r="W278" s="5"/>
      <c r="X278" s="5"/>
      <c r="Y278" s="5"/>
      <c r="Z278" s="5"/>
    </row>
    <row r="279" ht="18.75" customHeight="1">
      <c r="A279" s="1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5"/>
      <c r="V279" s="5"/>
      <c r="W279" s="5"/>
      <c r="X279" s="5"/>
      <c r="Y279" s="5"/>
      <c r="Z279" s="5"/>
    </row>
    <row r="280" ht="18.75" customHeight="1">
      <c r="A280" s="1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5"/>
      <c r="V280" s="5"/>
      <c r="W280" s="5"/>
      <c r="X280" s="5"/>
      <c r="Y280" s="5"/>
      <c r="Z280" s="5"/>
    </row>
    <row r="281" ht="18.75" customHeight="1">
      <c r="A281" s="1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5"/>
      <c r="V281" s="5"/>
      <c r="W281" s="5"/>
      <c r="X281" s="5"/>
      <c r="Y281" s="5"/>
      <c r="Z281" s="5"/>
    </row>
    <row r="282" ht="18.75" customHeight="1">
      <c r="A282" s="1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5"/>
      <c r="V282" s="5"/>
      <c r="W282" s="5"/>
      <c r="X282" s="5"/>
      <c r="Y282" s="5"/>
      <c r="Z282" s="5"/>
    </row>
    <row r="283" ht="18.75" customHeight="1">
      <c r="A283" s="1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5"/>
      <c r="V283" s="5"/>
      <c r="W283" s="5"/>
      <c r="X283" s="5"/>
      <c r="Y283" s="5"/>
      <c r="Z283" s="5"/>
    </row>
    <row r="284" ht="18.75" customHeight="1">
      <c r="A284" s="1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5"/>
      <c r="V284" s="5"/>
      <c r="W284" s="5"/>
      <c r="X284" s="5"/>
      <c r="Y284" s="5"/>
      <c r="Z284" s="5"/>
    </row>
    <row r="285" ht="18.75" customHeight="1">
      <c r="A285" s="1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5"/>
      <c r="V285" s="5"/>
      <c r="W285" s="5"/>
      <c r="X285" s="5"/>
      <c r="Y285" s="5"/>
      <c r="Z285" s="5"/>
    </row>
    <row r="286" ht="18.75" customHeight="1">
      <c r="A286" s="1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5"/>
      <c r="V286" s="5"/>
      <c r="W286" s="5"/>
      <c r="X286" s="5"/>
      <c r="Y286" s="5"/>
      <c r="Z286" s="5"/>
    </row>
    <row r="287" ht="18.75" customHeight="1">
      <c r="A287" s="1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5"/>
      <c r="V287" s="5"/>
      <c r="W287" s="5"/>
      <c r="X287" s="5"/>
      <c r="Y287" s="5"/>
      <c r="Z287" s="5"/>
    </row>
    <row r="288" ht="18.75" customHeight="1">
      <c r="A288" s="1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5"/>
      <c r="V288" s="5"/>
      <c r="W288" s="5"/>
      <c r="X288" s="5"/>
      <c r="Y288" s="5"/>
      <c r="Z288" s="5"/>
    </row>
    <row r="289" ht="18.75" customHeight="1">
      <c r="A289" s="1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5"/>
      <c r="V289" s="5"/>
      <c r="W289" s="5"/>
      <c r="X289" s="5"/>
      <c r="Y289" s="5"/>
      <c r="Z289" s="5"/>
    </row>
    <row r="290" ht="18.75" customHeight="1">
      <c r="A290" s="1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5"/>
      <c r="V290" s="5"/>
      <c r="W290" s="5"/>
      <c r="X290" s="5"/>
      <c r="Y290" s="5"/>
      <c r="Z290" s="5"/>
    </row>
    <row r="291" ht="18.75" customHeight="1">
      <c r="A291" s="1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5"/>
      <c r="V291" s="5"/>
      <c r="W291" s="5"/>
      <c r="X291" s="5"/>
      <c r="Y291" s="5"/>
      <c r="Z291" s="5"/>
    </row>
    <row r="292" ht="18.75" customHeight="1">
      <c r="A292" s="1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5"/>
      <c r="V292" s="5"/>
      <c r="W292" s="5"/>
      <c r="X292" s="5"/>
      <c r="Y292" s="5"/>
      <c r="Z292" s="5"/>
    </row>
    <row r="293" ht="18.75" customHeight="1">
      <c r="A293" s="1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5"/>
      <c r="V293" s="5"/>
      <c r="W293" s="5"/>
      <c r="X293" s="5"/>
      <c r="Y293" s="5"/>
      <c r="Z293" s="5"/>
    </row>
    <row r="294" ht="18.75" customHeight="1">
      <c r="A294" s="1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5"/>
      <c r="V294" s="5"/>
      <c r="W294" s="5"/>
      <c r="X294" s="5"/>
      <c r="Y294" s="5"/>
      <c r="Z294" s="5"/>
    </row>
    <row r="295" ht="18.75" customHeight="1">
      <c r="A295" s="1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5"/>
      <c r="V295" s="5"/>
      <c r="W295" s="5"/>
      <c r="X295" s="5"/>
      <c r="Y295" s="5"/>
      <c r="Z295" s="5"/>
    </row>
    <row r="296" ht="18.75" customHeight="1">
      <c r="A296" s="1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5"/>
      <c r="V296" s="5"/>
      <c r="W296" s="5"/>
      <c r="X296" s="5"/>
      <c r="Y296" s="5"/>
      <c r="Z296" s="5"/>
    </row>
    <row r="297" ht="18.75" customHeight="1">
      <c r="A297" s="1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5"/>
      <c r="V297" s="5"/>
      <c r="W297" s="5"/>
      <c r="X297" s="5"/>
      <c r="Y297" s="5"/>
      <c r="Z297" s="5"/>
    </row>
    <row r="298" ht="18.75" customHeight="1">
      <c r="A298" s="1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5"/>
      <c r="V298" s="5"/>
      <c r="W298" s="5"/>
      <c r="X298" s="5"/>
      <c r="Y298" s="5"/>
      <c r="Z298" s="5"/>
    </row>
    <row r="299" ht="18.75" customHeight="1">
      <c r="A299" s="1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5"/>
      <c r="V299" s="5"/>
      <c r="W299" s="5"/>
      <c r="X299" s="5"/>
      <c r="Y299" s="5"/>
      <c r="Z299" s="5"/>
    </row>
    <row r="300" ht="18.75" customHeight="1">
      <c r="A300" s="1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5"/>
      <c r="V300" s="5"/>
      <c r="W300" s="5"/>
      <c r="X300" s="5"/>
      <c r="Y300" s="5"/>
      <c r="Z300" s="5"/>
    </row>
    <row r="301" ht="18.75" customHeight="1">
      <c r="A301" s="1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5"/>
      <c r="V301" s="5"/>
      <c r="W301" s="5"/>
      <c r="X301" s="5"/>
      <c r="Y301" s="5"/>
      <c r="Z301" s="5"/>
    </row>
    <row r="302" ht="18.75" customHeight="1">
      <c r="A302" s="1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5"/>
      <c r="V302" s="5"/>
      <c r="W302" s="5"/>
      <c r="X302" s="5"/>
      <c r="Y302" s="5"/>
      <c r="Z302" s="5"/>
    </row>
    <row r="303" ht="18.75" customHeight="1">
      <c r="A303" s="1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5"/>
      <c r="V303" s="5"/>
      <c r="W303" s="5"/>
      <c r="X303" s="5"/>
      <c r="Y303" s="5"/>
      <c r="Z303" s="5"/>
    </row>
    <row r="304" ht="18.75" customHeight="1">
      <c r="A304" s="1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5"/>
      <c r="V304" s="5"/>
      <c r="W304" s="5"/>
      <c r="X304" s="5"/>
      <c r="Y304" s="5"/>
      <c r="Z304" s="5"/>
    </row>
    <row r="305" ht="18.75" customHeight="1">
      <c r="A305" s="1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5"/>
      <c r="V305" s="5"/>
      <c r="W305" s="5"/>
      <c r="X305" s="5"/>
      <c r="Y305" s="5"/>
      <c r="Z305" s="5"/>
    </row>
    <row r="306" ht="18.75" customHeight="1">
      <c r="A306" s="1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5"/>
      <c r="V306" s="5"/>
      <c r="W306" s="5"/>
      <c r="X306" s="5"/>
      <c r="Y306" s="5"/>
      <c r="Z306" s="5"/>
    </row>
    <row r="307" ht="18.75" customHeight="1">
      <c r="A307" s="1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5"/>
      <c r="V307" s="5"/>
      <c r="W307" s="5"/>
      <c r="X307" s="5"/>
      <c r="Y307" s="5"/>
      <c r="Z307" s="5"/>
    </row>
    <row r="308" ht="18.75" customHeight="1">
      <c r="A308" s="1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5"/>
      <c r="V308" s="5"/>
      <c r="W308" s="5"/>
      <c r="X308" s="5"/>
      <c r="Y308" s="5"/>
      <c r="Z308" s="5"/>
    </row>
    <row r="309" ht="18.75" customHeight="1">
      <c r="A309" s="1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5"/>
      <c r="V309" s="5"/>
      <c r="W309" s="5"/>
      <c r="X309" s="5"/>
      <c r="Y309" s="5"/>
      <c r="Z309" s="5"/>
    </row>
    <row r="310" ht="18.75" customHeight="1">
      <c r="A310" s="1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5"/>
      <c r="V310" s="5"/>
      <c r="W310" s="5"/>
      <c r="X310" s="5"/>
      <c r="Y310" s="5"/>
      <c r="Z310" s="5"/>
    </row>
    <row r="311" ht="18.75" customHeight="1">
      <c r="A311" s="1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5"/>
      <c r="V311" s="5"/>
      <c r="W311" s="5"/>
      <c r="X311" s="5"/>
      <c r="Y311" s="5"/>
      <c r="Z311" s="5"/>
    </row>
    <row r="312" ht="18.75" customHeight="1">
      <c r="A312" s="1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5"/>
      <c r="V312" s="5"/>
      <c r="W312" s="5"/>
      <c r="X312" s="5"/>
      <c r="Y312" s="5"/>
      <c r="Z312" s="5"/>
    </row>
    <row r="313" ht="18.75" customHeight="1">
      <c r="A313" s="1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5"/>
      <c r="V313" s="5"/>
      <c r="W313" s="5"/>
      <c r="X313" s="5"/>
      <c r="Y313" s="5"/>
      <c r="Z313" s="5"/>
    </row>
    <row r="314" ht="18.75" customHeight="1">
      <c r="A314" s="1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5"/>
      <c r="V314" s="5"/>
      <c r="W314" s="5"/>
      <c r="X314" s="5"/>
      <c r="Y314" s="5"/>
      <c r="Z314" s="5"/>
    </row>
    <row r="315" ht="18.75" customHeight="1">
      <c r="A315" s="1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5"/>
      <c r="V315" s="5"/>
      <c r="W315" s="5"/>
      <c r="X315" s="5"/>
      <c r="Y315" s="5"/>
      <c r="Z315" s="5"/>
    </row>
    <row r="316" ht="18.75" customHeight="1">
      <c r="A316" s="1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5"/>
      <c r="V316" s="5"/>
      <c r="W316" s="5"/>
      <c r="X316" s="5"/>
      <c r="Y316" s="5"/>
      <c r="Z316" s="5"/>
    </row>
    <row r="317" ht="18.75" customHeight="1">
      <c r="A317" s="1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5"/>
      <c r="V317" s="5"/>
      <c r="W317" s="5"/>
      <c r="X317" s="5"/>
      <c r="Y317" s="5"/>
      <c r="Z317" s="5"/>
    </row>
    <row r="318" ht="18.75" customHeight="1">
      <c r="A318" s="1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5"/>
      <c r="V318" s="5"/>
      <c r="W318" s="5"/>
      <c r="X318" s="5"/>
      <c r="Y318" s="5"/>
      <c r="Z318" s="5"/>
    </row>
    <row r="319" ht="18.75" customHeight="1">
      <c r="A319" s="1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5"/>
      <c r="V319" s="5"/>
      <c r="W319" s="5"/>
      <c r="X319" s="5"/>
      <c r="Y319" s="5"/>
      <c r="Z319" s="5"/>
    </row>
    <row r="320" ht="18.75" customHeight="1">
      <c r="A320" s="1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5"/>
      <c r="V320" s="5"/>
      <c r="W320" s="5"/>
      <c r="X320" s="5"/>
      <c r="Y320" s="5"/>
      <c r="Z320" s="5"/>
    </row>
    <row r="321" ht="18.75" customHeight="1">
      <c r="A321" s="1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5"/>
      <c r="V321" s="5"/>
      <c r="W321" s="5"/>
      <c r="X321" s="5"/>
      <c r="Y321" s="5"/>
      <c r="Z321" s="5"/>
    </row>
    <row r="322" ht="18.75" customHeight="1">
      <c r="A322" s="1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5"/>
      <c r="V322" s="5"/>
      <c r="W322" s="5"/>
      <c r="X322" s="5"/>
      <c r="Y322" s="5"/>
      <c r="Z322" s="5"/>
    </row>
    <row r="323" ht="18.75" customHeight="1">
      <c r="A323" s="1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5"/>
      <c r="V323" s="5"/>
      <c r="W323" s="5"/>
      <c r="X323" s="5"/>
      <c r="Y323" s="5"/>
      <c r="Z323" s="5"/>
    </row>
    <row r="324" ht="18.75" customHeight="1">
      <c r="A324" s="1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5"/>
      <c r="V324" s="5"/>
      <c r="W324" s="5"/>
      <c r="X324" s="5"/>
      <c r="Y324" s="5"/>
      <c r="Z324" s="5"/>
    </row>
    <row r="325" ht="18.75" customHeight="1">
      <c r="A325" s="1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5"/>
      <c r="V325" s="5"/>
      <c r="W325" s="5"/>
      <c r="X325" s="5"/>
      <c r="Y325" s="5"/>
      <c r="Z325" s="5"/>
    </row>
    <row r="326" ht="18.75" customHeight="1">
      <c r="A326" s="1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5"/>
      <c r="V326" s="5"/>
      <c r="W326" s="5"/>
      <c r="X326" s="5"/>
      <c r="Y326" s="5"/>
      <c r="Z326" s="5"/>
    </row>
    <row r="327" ht="18.75" customHeight="1">
      <c r="A327" s="1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5"/>
      <c r="V327" s="5"/>
      <c r="W327" s="5"/>
      <c r="X327" s="5"/>
      <c r="Y327" s="5"/>
      <c r="Z327" s="5"/>
    </row>
    <row r="328" ht="18.75" customHeight="1">
      <c r="A328" s="1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5"/>
      <c r="V328" s="5"/>
      <c r="W328" s="5"/>
      <c r="X328" s="5"/>
      <c r="Y328" s="5"/>
      <c r="Z328" s="5"/>
    </row>
    <row r="329" ht="18.75" customHeight="1">
      <c r="A329" s="1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5"/>
      <c r="V329" s="5"/>
      <c r="W329" s="5"/>
      <c r="X329" s="5"/>
      <c r="Y329" s="5"/>
      <c r="Z329" s="5"/>
    </row>
    <row r="330" ht="18.75" customHeight="1">
      <c r="A330" s="1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5"/>
      <c r="V330" s="5"/>
      <c r="W330" s="5"/>
      <c r="X330" s="5"/>
      <c r="Y330" s="5"/>
      <c r="Z330" s="5"/>
    </row>
    <row r="331" ht="18.75" customHeight="1">
      <c r="A331" s="1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5"/>
      <c r="V331" s="5"/>
      <c r="W331" s="5"/>
      <c r="X331" s="5"/>
      <c r="Y331" s="5"/>
      <c r="Z331" s="5"/>
    </row>
    <row r="332" ht="18.75" customHeight="1">
      <c r="A332" s="1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5"/>
      <c r="V332" s="5"/>
      <c r="W332" s="5"/>
      <c r="X332" s="5"/>
      <c r="Y332" s="5"/>
      <c r="Z332" s="5"/>
    </row>
    <row r="333" ht="18.75" customHeight="1">
      <c r="A333" s="1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5"/>
      <c r="V333" s="5"/>
      <c r="W333" s="5"/>
      <c r="X333" s="5"/>
      <c r="Y333" s="5"/>
      <c r="Z333" s="5"/>
    </row>
    <row r="334" ht="18.75" customHeight="1">
      <c r="A334" s="1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5"/>
      <c r="V334" s="5"/>
      <c r="W334" s="5"/>
      <c r="X334" s="5"/>
      <c r="Y334" s="5"/>
      <c r="Z334" s="5"/>
    </row>
    <row r="335" ht="18.75" customHeight="1">
      <c r="A335" s="1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5"/>
      <c r="V335" s="5"/>
      <c r="W335" s="5"/>
      <c r="X335" s="5"/>
      <c r="Y335" s="5"/>
      <c r="Z335" s="5"/>
    </row>
    <row r="336" ht="18.75" customHeight="1">
      <c r="A336" s="1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5"/>
      <c r="V336" s="5"/>
      <c r="W336" s="5"/>
      <c r="X336" s="5"/>
      <c r="Y336" s="5"/>
      <c r="Z336" s="5"/>
    </row>
    <row r="337" ht="18.75" customHeight="1">
      <c r="A337" s="1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5"/>
      <c r="V337" s="5"/>
      <c r="W337" s="5"/>
      <c r="X337" s="5"/>
      <c r="Y337" s="5"/>
      <c r="Z337" s="5"/>
    </row>
    <row r="338" ht="18.75" customHeight="1">
      <c r="A338" s="1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5"/>
      <c r="V338" s="5"/>
      <c r="W338" s="5"/>
      <c r="X338" s="5"/>
      <c r="Y338" s="5"/>
      <c r="Z338" s="5"/>
    </row>
    <row r="339" ht="18.75" customHeight="1">
      <c r="A339" s="1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5"/>
      <c r="V339" s="5"/>
      <c r="W339" s="5"/>
      <c r="X339" s="5"/>
      <c r="Y339" s="5"/>
      <c r="Z339" s="5"/>
    </row>
    <row r="340" ht="18.75" customHeight="1">
      <c r="A340" s="1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5"/>
      <c r="V340" s="5"/>
      <c r="W340" s="5"/>
      <c r="X340" s="5"/>
      <c r="Y340" s="5"/>
      <c r="Z340" s="5"/>
    </row>
    <row r="341" ht="18.75" customHeight="1">
      <c r="A341" s="1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5"/>
      <c r="V341" s="5"/>
      <c r="W341" s="5"/>
      <c r="X341" s="5"/>
      <c r="Y341" s="5"/>
      <c r="Z341" s="5"/>
    </row>
    <row r="342" ht="18.75" customHeight="1">
      <c r="A342" s="1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5"/>
      <c r="V342" s="5"/>
      <c r="W342" s="5"/>
      <c r="X342" s="5"/>
      <c r="Y342" s="5"/>
      <c r="Z342" s="5"/>
    </row>
    <row r="343" ht="18.75" customHeight="1">
      <c r="A343" s="1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5"/>
      <c r="V343" s="5"/>
      <c r="W343" s="5"/>
      <c r="X343" s="5"/>
      <c r="Y343" s="5"/>
      <c r="Z343" s="5"/>
    </row>
    <row r="344" ht="18.75" customHeight="1">
      <c r="A344" s="1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5"/>
      <c r="V344" s="5"/>
      <c r="W344" s="5"/>
      <c r="X344" s="5"/>
      <c r="Y344" s="5"/>
      <c r="Z344" s="5"/>
    </row>
    <row r="345" ht="18.75" customHeight="1">
      <c r="A345" s="1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5"/>
      <c r="V345" s="5"/>
      <c r="W345" s="5"/>
      <c r="X345" s="5"/>
      <c r="Y345" s="5"/>
      <c r="Z345" s="5"/>
    </row>
    <row r="346" ht="18.75" customHeight="1">
      <c r="A346" s="1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5"/>
      <c r="V346" s="5"/>
      <c r="W346" s="5"/>
      <c r="X346" s="5"/>
      <c r="Y346" s="5"/>
      <c r="Z346" s="5"/>
    </row>
    <row r="347" ht="18.75" customHeight="1">
      <c r="A347" s="1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5"/>
      <c r="V347" s="5"/>
      <c r="W347" s="5"/>
      <c r="X347" s="5"/>
      <c r="Y347" s="5"/>
      <c r="Z347" s="5"/>
    </row>
    <row r="348" ht="18.75" customHeight="1">
      <c r="A348" s="1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5"/>
      <c r="V348" s="5"/>
      <c r="W348" s="5"/>
      <c r="X348" s="5"/>
      <c r="Y348" s="5"/>
      <c r="Z348" s="5"/>
    </row>
    <row r="349" ht="18.75" customHeight="1">
      <c r="A349" s="1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5"/>
      <c r="V349" s="5"/>
      <c r="W349" s="5"/>
      <c r="X349" s="5"/>
      <c r="Y349" s="5"/>
      <c r="Z349" s="5"/>
    </row>
    <row r="350" ht="18.75" customHeight="1">
      <c r="A350" s="1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5"/>
      <c r="V350" s="5"/>
      <c r="W350" s="5"/>
      <c r="X350" s="5"/>
      <c r="Y350" s="5"/>
      <c r="Z350" s="5"/>
    </row>
    <row r="351" ht="18.75" customHeight="1">
      <c r="A351" s="1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5"/>
      <c r="V351" s="5"/>
      <c r="W351" s="5"/>
      <c r="X351" s="5"/>
      <c r="Y351" s="5"/>
      <c r="Z351" s="5"/>
    </row>
    <row r="352" ht="18.75" customHeight="1">
      <c r="A352" s="1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5"/>
      <c r="V352" s="5"/>
      <c r="W352" s="5"/>
      <c r="X352" s="5"/>
      <c r="Y352" s="5"/>
      <c r="Z352" s="5"/>
    </row>
    <row r="353" ht="18.75" customHeight="1">
      <c r="A353" s="1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5"/>
      <c r="V353" s="5"/>
      <c r="W353" s="5"/>
      <c r="X353" s="5"/>
      <c r="Y353" s="5"/>
      <c r="Z353" s="5"/>
    </row>
    <row r="354" ht="18.75" customHeight="1">
      <c r="A354" s="1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5"/>
      <c r="V354" s="5"/>
      <c r="W354" s="5"/>
      <c r="X354" s="5"/>
      <c r="Y354" s="5"/>
      <c r="Z354" s="5"/>
    </row>
    <row r="355" ht="18.75" customHeight="1">
      <c r="A355" s="1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5"/>
      <c r="V355" s="5"/>
      <c r="W355" s="5"/>
      <c r="X355" s="5"/>
      <c r="Y355" s="5"/>
      <c r="Z355" s="5"/>
    </row>
    <row r="356" ht="18.75" customHeight="1">
      <c r="A356" s="1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5"/>
      <c r="V356" s="5"/>
      <c r="W356" s="5"/>
      <c r="X356" s="5"/>
      <c r="Y356" s="5"/>
      <c r="Z356" s="5"/>
    </row>
    <row r="357" ht="18.75" customHeight="1">
      <c r="A357" s="1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5"/>
      <c r="V357" s="5"/>
      <c r="W357" s="5"/>
      <c r="X357" s="5"/>
      <c r="Y357" s="5"/>
      <c r="Z357" s="5"/>
    </row>
    <row r="358" ht="18.75" customHeight="1">
      <c r="A358" s="1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5"/>
      <c r="V358" s="5"/>
      <c r="W358" s="5"/>
      <c r="X358" s="5"/>
      <c r="Y358" s="5"/>
      <c r="Z358" s="5"/>
    </row>
    <row r="359" ht="18.75" customHeight="1">
      <c r="A359" s="1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5"/>
      <c r="V359" s="5"/>
      <c r="W359" s="5"/>
      <c r="X359" s="5"/>
      <c r="Y359" s="5"/>
      <c r="Z359" s="5"/>
    </row>
    <row r="360" ht="18.75" customHeight="1">
      <c r="A360" s="1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5"/>
      <c r="V360" s="5"/>
      <c r="W360" s="5"/>
      <c r="X360" s="5"/>
      <c r="Y360" s="5"/>
      <c r="Z360" s="5"/>
    </row>
    <row r="361" ht="18.75" customHeight="1">
      <c r="A361" s="1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5"/>
      <c r="V361" s="5"/>
      <c r="W361" s="5"/>
      <c r="X361" s="5"/>
      <c r="Y361" s="5"/>
      <c r="Z361" s="5"/>
    </row>
    <row r="362" ht="18.75" customHeight="1">
      <c r="A362" s="1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5"/>
      <c r="V362" s="5"/>
      <c r="W362" s="5"/>
      <c r="X362" s="5"/>
      <c r="Y362" s="5"/>
      <c r="Z362" s="5"/>
    </row>
    <row r="363" ht="18.75" customHeight="1">
      <c r="A363" s="1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5"/>
      <c r="V363" s="5"/>
      <c r="W363" s="5"/>
      <c r="X363" s="5"/>
      <c r="Y363" s="5"/>
      <c r="Z363" s="5"/>
    </row>
    <row r="364" ht="18.75" customHeight="1">
      <c r="A364" s="1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5"/>
      <c r="V364" s="5"/>
      <c r="W364" s="5"/>
      <c r="X364" s="5"/>
      <c r="Y364" s="5"/>
      <c r="Z364" s="5"/>
    </row>
    <row r="365" ht="18.75" customHeight="1">
      <c r="A365" s="1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5"/>
      <c r="V365" s="5"/>
      <c r="W365" s="5"/>
      <c r="X365" s="5"/>
      <c r="Y365" s="5"/>
      <c r="Z365" s="5"/>
    </row>
    <row r="366" ht="18.75" customHeight="1">
      <c r="A366" s="1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5"/>
      <c r="V366" s="5"/>
      <c r="W366" s="5"/>
      <c r="X366" s="5"/>
      <c r="Y366" s="5"/>
      <c r="Z366" s="5"/>
    </row>
    <row r="367" ht="18.75" customHeight="1">
      <c r="A367" s="1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5"/>
      <c r="V367" s="5"/>
      <c r="W367" s="5"/>
      <c r="X367" s="5"/>
      <c r="Y367" s="5"/>
      <c r="Z367" s="5"/>
    </row>
    <row r="368" ht="18.75" customHeight="1">
      <c r="A368" s="1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5"/>
      <c r="V368" s="5"/>
      <c r="W368" s="5"/>
      <c r="X368" s="5"/>
      <c r="Y368" s="5"/>
      <c r="Z368" s="5"/>
    </row>
    <row r="369" ht="18.75" customHeight="1">
      <c r="A369" s="1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5"/>
      <c r="V369" s="5"/>
      <c r="W369" s="5"/>
      <c r="X369" s="5"/>
      <c r="Y369" s="5"/>
      <c r="Z369" s="5"/>
    </row>
    <row r="370" ht="18.75" customHeight="1">
      <c r="A370" s="1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5"/>
      <c r="V370" s="5"/>
      <c r="W370" s="5"/>
      <c r="X370" s="5"/>
      <c r="Y370" s="5"/>
      <c r="Z370" s="5"/>
    </row>
    <row r="371" ht="18.75" customHeight="1">
      <c r="A371" s="1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5"/>
      <c r="V371" s="5"/>
      <c r="W371" s="5"/>
      <c r="X371" s="5"/>
      <c r="Y371" s="5"/>
      <c r="Z371" s="5"/>
    </row>
    <row r="372" ht="18.75" customHeight="1">
      <c r="A372" s="1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5"/>
      <c r="V372" s="5"/>
      <c r="W372" s="5"/>
      <c r="X372" s="5"/>
      <c r="Y372" s="5"/>
      <c r="Z372" s="5"/>
    </row>
    <row r="373" ht="18.75" customHeight="1">
      <c r="A373" s="1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5"/>
      <c r="V373" s="5"/>
      <c r="W373" s="5"/>
      <c r="X373" s="5"/>
      <c r="Y373" s="5"/>
      <c r="Z373" s="5"/>
    </row>
    <row r="374" ht="18.75" customHeight="1">
      <c r="A374" s="1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5"/>
      <c r="V374" s="5"/>
      <c r="W374" s="5"/>
      <c r="X374" s="5"/>
      <c r="Y374" s="5"/>
      <c r="Z374" s="5"/>
    </row>
    <row r="375" ht="18.75" customHeight="1">
      <c r="A375" s="1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5"/>
      <c r="V375" s="5"/>
      <c r="W375" s="5"/>
      <c r="X375" s="5"/>
      <c r="Y375" s="5"/>
      <c r="Z375" s="5"/>
    </row>
    <row r="376" ht="18.75" customHeight="1">
      <c r="A376" s="1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5"/>
      <c r="V376" s="5"/>
      <c r="W376" s="5"/>
      <c r="X376" s="5"/>
      <c r="Y376" s="5"/>
      <c r="Z376" s="5"/>
    </row>
    <row r="377" ht="18.75" customHeight="1">
      <c r="A377" s="1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5"/>
      <c r="V377" s="5"/>
      <c r="W377" s="5"/>
      <c r="X377" s="5"/>
      <c r="Y377" s="5"/>
      <c r="Z377" s="5"/>
    </row>
    <row r="378" ht="18.75" customHeight="1">
      <c r="A378" s="1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5"/>
      <c r="V378" s="5"/>
      <c r="W378" s="5"/>
      <c r="X378" s="5"/>
      <c r="Y378" s="5"/>
      <c r="Z378" s="5"/>
    </row>
    <row r="379" ht="18.75" customHeight="1">
      <c r="A379" s="1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5"/>
      <c r="V379" s="5"/>
      <c r="W379" s="5"/>
      <c r="X379" s="5"/>
      <c r="Y379" s="5"/>
      <c r="Z379" s="5"/>
    </row>
    <row r="380" ht="18.75" customHeight="1">
      <c r="A380" s="1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5"/>
      <c r="V380" s="5"/>
      <c r="W380" s="5"/>
      <c r="X380" s="5"/>
      <c r="Y380" s="5"/>
      <c r="Z380" s="5"/>
    </row>
    <row r="381" ht="18.75" customHeight="1">
      <c r="A381" s="1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5"/>
      <c r="V381" s="5"/>
      <c r="W381" s="5"/>
      <c r="X381" s="5"/>
      <c r="Y381" s="5"/>
      <c r="Z381" s="5"/>
    </row>
    <row r="382" ht="18.75" customHeight="1">
      <c r="A382" s="1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5"/>
      <c r="V382" s="5"/>
      <c r="W382" s="5"/>
      <c r="X382" s="5"/>
      <c r="Y382" s="5"/>
      <c r="Z382" s="5"/>
    </row>
    <row r="383" ht="18.75" customHeight="1">
      <c r="A383" s="1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5"/>
      <c r="V383" s="5"/>
      <c r="W383" s="5"/>
      <c r="X383" s="5"/>
      <c r="Y383" s="5"/>
      <c r="Z383" s="5"/>
    </row>
    <row r="384" ht="18.75" customHeight="1">
      <c r="A384" s="1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5"/>
      <c r="V384" s="5"/>
      <c r="W384" s="5"/>
      <c r="X384" s="5"/>
      <c r="Y384" s="5"/>
      <c r="Z384" s="5"/>
    </row>
    <row r="385" ht="18.75" customHeight="1">
      <c r="A385" s="1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5"/>
      <c r="V385" s="5"/>
      <c r="W385" s="5"/>
      <c r="X385" s="5"/>
      <c r="Y385" s="5"/>
      <c r="Z385" s="5"/>
    </row>
    <row r="386" ht="18.75" customHeight="1">
      <c r="A386" s="1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5"/>
      <c r="V386" s="5"/>
      <c r="W386" s="5"/>
      <c r="X386" s="5"/>
      <c r="Y386" s="5"/>
      <c r="Z386" s="5"/>
    </row>
    <row r="387" ht="18.75" customHeight="1">
      <c r="A387" s="1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5"/>
      <c r="V387" s="5"/>
      <c r="W387" s="5"/>
      <c r="X387" s="5"/>
      <c r="Y387" s="5"/>
      <c r="Z387" s="5"/>
    </row>
    <row r="388" ht="18.75" customHeight="1">
      <c r="A388" s="1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5"/>
      <c r="V388" s="5"/>
      <c r="W388" s="5"/>
      <c r="X388" s="5"/>
      <c r="Y388" s="5"/>
      <c r="Z388" s="5"/>
    </row>
    <row r="389" ht="18.75" customHeight="1">
      <c r="A389" s="1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5"/>
      <c r="V389" s="5"/>
      <c r="W389" s="5"/>
      <c r="X389" s="5"/>
      <c r="Y389" s="5"/>
      <c r="Z389" s="5"/>
    </row>
    <row r="390" ht="18.75" customHeight="1">
      <c r="A390" s="1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5"/>
      <c r="V390" s="5"/>
      <c r="W390" s="5"/>
      <c r="X390" s="5"/>
      <c r="Y390" s="5"/>
      <c r="Z390" s="5"/>
    </row>
    <row r="391" ht="18.75" customHeight="1">
      <c r="A391" s="1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5"/>
      <c r="V391" s="5"/>
      <c r="W391" s="5"/>
      <c r="X391" s="5"/>
      <c r="Y391" s="5"/>
      <c r="Z391" s="5"/>
    </row>
    <row r="392" ht="18.75" customHeight="1">
      <c r="A392" s="1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5"/>
      <c r="V392" s="5"/>
      <c r="W392" s="5"/>
      <c r="X392" s="5"/>
      <c r="Y392" s="5"/>
      <c r="Z392" s="5"/>
    </row>
    <row r="393" ht="18.75" customHeight="1">
      <c r="A393" s="1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5"/>
      <c r="V393" s="5"/>
      <c r="W393" s="5"/>
      <c r="X393" s="5"/>
      <c r="Y393" s="5"/>
      <c r="Z393" s="5"/>
    </row>
    <row r="394" ht="18.75" customHeight="1">
      <c r="A394" s="1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5"/>
      <c r="V394" s="5"/>
      <c r="W394" s="5"/>
      <c r="X394" s="5"/>
      <c r="Y394" s="5"/>
      <c r="Z394" s="5"/>
    </row>
    <row r="395" ht="18.75" customHeight="1">
      <c r="A395" s="1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5"/>
      <c r="V395" s="5"/>
      <c r="W395" s="5"/>
      <c r="X395" s="5"/>
      <c r="Y395" s="5"/>
      <c r="Z395" s="5"/>
    </row>
    <row r="396" ht="18.75" customHeight="1">
      <c r="A396" s="1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5"/>
      <c r="V396" s="5"/>
      <c r="W396" s="5"/>
      <c r="X396" s="5"/>
      <c r="Y396" s="5"/>
      <c r="Z396" s="5"/>
    </row>
    <row r="397" ht="18.75" customHeight="1">
      <c r="A397" s="1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5"/>
      <c r="V397" s="5"/>
      <c r="W397" s="5"/>
      <c r="X397" s="5"/>
      <c r="Y397" s="5"/>
      <c r="Z397" s="5"/>
    </row>
    <row r="398" ht="18.75" customHeight="1">
      <c r="A398" s="1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5"/>
      <c r="V398" s="5"/>
      <c r="W398" s="5"/>
      <c r="X398" s="5"/>
      <c r="Y398" s="5"/>
      <c r="Z398" s="5"/>
    </row>
    <row r="399" ht="18.75" customHeight="1">
      <c r="A399" s="1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5"/>
      <c r="V399" s="5"/>
      <c r="W399" s="5"/>
      <c r="X399" s="5"/>
      <c r="Y399" s="5"/>
      <c r="Z399" s="5"/>
    </row>
    <row r="400" ht="18.75" customHeight="1">
      <c r="A400" s="1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5"/>
      <c r="V400" s="5"/>
      <c r="W400" s="5"/>
      <c r="X400" s="5"/>
      <c r="Y400" s="5"/>
      <c r="Z400" s="5"/>
    </row>
    <row r="401" ht="18.75" customHeight="1">
      <c r="A401" s="1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5"/>
      <c r="V401" s="5"/>
      <c r="W401" s="5"/>
      <c r="X401" s="5"/>
      <c r="Y401" s="5"/>
      <c r="Z401" s="5"/>
    </row>
    <row r="402" ht="18.75" customHeight="1">
      <c r="A402" s="1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5"/>
      <c r="V402" s="5"/>
      <c r="W402" s="5"/>
      <c r="X402" s="5"/>
      <c r="Y402" s="5"/>
      <c r="Z402" s="5"/>
    </row>
    <row r="403" ht="18.75" customHeight="1">
      <c r="A403" s="1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5"/>
      <c r="V403" s="5"/>
      <c r="W403" s="5"/>
      <c r="X403" s="5"/>
      <c r="Y403" s="5"/>
      <c r="Z403" s="5"/>
    </row>
    <row r="404" ht="18.75" customHeight="1">
      <c r="A404" s="1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5"/>
      <c r="V404" s="5"/>
      <c r="W404" s="5"/>
      <c r="X404" s="5"/>
      <c r="Y404" s="5"/>
      <c r="Z404" s="5"/>
    </row>
    <row r="405" ht="18.75" customHeight="1">
      <c r="A405" s="1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5"/>
      <c r="V405" s="5"/>
      <c r="W405" s="5"/>
      <c r="X405" s="5"/>
      <c r="Y405" s="5"/>
      <c r="Z405" s="5"/>
    </row>
    <row r="406" ht="18.75" customHeight="1">
      <c r="A406" s="1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5"/>
      <c r="V406" s="5"/>
      <c r="W406" s="5"/>
      <c r="X406" s="5"/>
      <c r="Y406" s="5"/>
      <c r="Z406" s="5"/>
    </row>
    <row r="407" ht="18.75" customHeight="1">
      <c r="A407" s="1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5"/>
      <c r="V407" s="5"/>
      <c r="W407" s="5"/>
      <c r="X407" s="5"/>
      <c r="Y407" s="5"/>
      <c r="Z407" s="5"/>
    </row>
    <row r="408" ht="18.75" customHeight="1">
      <c r="A408" s="1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5"/>
      <c r="V408" s="5"/>
      <c r="W408" s="5"/>
      <c r="X408" s="5"/>
      <c r="Y408" s="5"/>
      <c r="Z408" s="5"/>
    </row>
    <row r="409" ht="18.75" customHeight="1">
      <c r="A409" s="1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5"/>
      <c r="V409" s="5"/>
      <c r="W409" s="5"/>
      <c r="X409" s="5"/>
      <c r="Y409" s="5"/>
      <c r="Z409" s="5"/>
    </row>
    <row r="410" ht="18.75" customHeight="1">
      <c r="A410" s="1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5"/>
      <c r="V410" s="5"/>
      <c r="W410" s="5"/>
      <c r="X410" s="5"/>
      <c r="Y410" s="5"/>
      <c r="Z410" s="5"/>
    </row>
    <row r="411" ht="18.75" customHeight="1">
      <c r="A411" s="1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5"/>
      <c r="V411" s="5"/>
      <c r="W411" s="5"/>
      <c r="X411" s="5"/>
      <c r="Y411" s="5"/>
      <c r="Z411" s="5"/>
    </row>
    <row r="412" ht="18.75" customHeight="1">
      <c r="A412" s="1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5"/>
      <c r="V412" s="5"/>
      <c r="W412" s="5"/>
      <c r="X412" s="5"/>
      <c r="Y412" s="5"/>
      <c r="Z412" s="5"/>
    </row>
    <row r="413" ht="18.75" customHeight="1">
      <c r="A413" s="1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5"/>
      <c r="V413" s="5"/>
      <c r="W413" s="5"/>
      <c r="X413" s="5"/>
      <c r="Y413" s="5"/>
      <c r="Z413" s="5"/>
    </row>
    <row r="414" ht="18.75" customHeight="1">
      <c r="A414" s="1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5"/>
      <c r="V414" s="5"/>
      <c r="W414" s="5"/>
      <c r="X414" s="5"/>
      <c r="Y414" s="5"/>
      <c r="Z414" s="5"/>
    </row>
    <row r="415" ht="18.75" customHeight="1">
      <c r="A415" s="1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5"/>
      <c r="V415" s="5"/>
      <c r="W415" s="5"/>
      <c r="X415" s="5"/>
      <c r="Y415" s="5"/>
      <c r="Z415" s="5"/>
    </row>
    <row r="416" ht="18.75" customHeight="1">
      <c r="A416" s="1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5"/>
      <c r="V416" s="5"/>
      <c r="W416" s="5"/>
      <c r="X416" s="5"/>
      <c r="Y416" s="5"/>
      <c r="Z416" s="5"/>
    </row>
    <row r="417" ht="18.75" customHeight="1">
      <c r="A417" s="1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5"/>
      <c r="V417" s="5"/>
      <c r="W417" s="5"/>
      <c r="X417" s="5"/>
      <c r="Y417" s="5"/>
      <c r="Z417" s="5"/>
    </row>
    <row r="418" ht="18.75" customHeight="1">
      <c r="A418" s="1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5"/>
      <c r="V418" s="5"/>
      <c r="W418" s="5"/>
      <c r="X418" s="5"/>
      <c r="Y418" s="5"/>
      <c r="Z418" s="5"/>
    </row>
    <row r="419" ht="18.75" customHeight="1">
      <c r="A419" s="1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5"/>
      <c r="V419" s="5"/>
      <c r="W419" s="5"/>
      <c r="X419" s="5"/>
      <c r="Y419" s="5"/>
      <c r="Z419" s="5"/>
    </row>
    <row r="420" ht="18.75" customHeight="1">
      <c r="A420" s="1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5"/>
      <c r="V420" s="5"/>
      <c r="W420" s="5"/>
      <c r="X420" s="5"/>
      <c r="Y420" s="5"/>
      <c r="Z420" s="5"/>
    </row>
    <row r="421" ht="18.75" customHeight="1">
      <c r="A421" s="1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5"/>
      <c r="V421" s="5"/>
      <c r="W421" s="5"/>
      <c r="X421" s="5"/>
      <c r="Y421" s="5"/>
      <c r="Z421" s="5"/>
    </row>
    <row r="422" ht="18.75" customHeight="1">
      <c r="A422" s="1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5"/>
      <c r="V422" s="5"/>
      <c r="W422" s="5"/>
      <c r="X422" s="5"/>
      <c r="Y422" s="5"/>
      <c r="Z422" s="5"/>
    </row>
    <row r="423" ht="18.75" customHeight="1">
      <c r="A423" s="1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5"/>
      <c r="V423" s="5"/>
      <c r="W423" s="5"/>
      <c r="X423" s="5"/>
      <c r="Y423" s="5"/>
      <c r="Z423" s="5"/>
    </row>
    <row r="424" ht="18.75" customHeight="1">
      <c r="A424" s="1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5"/>
      <c r="V424" s="5"/>
      <c r="W424" s="5"/>
      <c r="X424" s="5"/>
      <c r="Y424" s="5"/>
      <c r="Z424" s="5"/>
    </row>
    <row r="425" ht="18.75" customHeight="1">
      <c r="A425" s="1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5"/>
      <c r="V425" s="5"/>
      <c r="W425" s="5"/>
      <c r="X425" s="5"/>
      <c r="Y425" s="5"/>
      <c r="Z425" s="5"/>
    </row>
    <row r="426" ht="18.75" customHeight="1">
      <c r="A426" s="1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5"/>
      <c r="V426" s="5"/>
      <c r="W426" s="5"/>
      <c r="X426" s="5"/>
      <c r="Y426" s="5"/>
      <c r="Z426" s="5"/>
    </row>
    <row r="427" ht="18.75" customHeight="1">
      <c r="A427" s="1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5"/>
      <c r="V427" s="5"/>
      <c r="W427" s="5"/>
      <c r="X427" s="5"/>
      <c r="Y427" s="5"/>
      <c r="Z427" s="5"/>
    </row>
    <row r="428" ht="18.75" customHeight="1">
      <c r="A428" s="1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5"/>
      <c r="V428" s="5"/>
      <c r="W428" s="5"/>
      <c r="X428" s="5"/>
      <c r="Y428" s="5"/>
      <c r="Z428" s="5"/>
    </row>
    <row r="429" ht="18.75" customHeight="1">
      <c r="A429" s="1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5"/>
      <c r="V429" s="5"/>
      <c r="W429" s="5"/>
      <c r="X429" s="5"/>
      <c r="Y429" s="5"/>
      <c r="Z429" s="5"/>
    </row>
    <row r="430" ht="18.75" customHeight="1">
      <c r="A430" s="1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5"/>
      <c r="V430" s="5"/>
      <c r="W430" s="5"/>
      <c r="X430" s="5"/>
      <c r="Y430" s="5"/>
      <c r="Z430" s="5"/>
    </row>
    <row r="431" ht="18.75" customHeight="1">
      <c r="A431" s="1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5"/>
      <c r="V431" s="5"/>
      <c r="W431" s="5"/>
      <c r="X431" s="5"/>
      <c r="Y431" s="5"/>
      <c r="Z431" s="5"/>
    </row>
    <row r="432" ht="18.75" customHeight="1">
      <c r="A432" s="1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5"/>
      <c r="V432" s="5"/>
      <c r="W432" s="5"/>
      <c r="X432" s="5"/>
      <c r="Y432" s="5"/>
      <c r="Z432" s="5"/>
    </row>
    <row r="433" ht="18.75" customHeight="1">
      <c r="A433" s="1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5"/>
      <c r="V433" s="5"/>
      <c r="W433" s="5"/>
      <c r="X433" s="5"/>
      <c r="Y433" s="5"/>
      <c r="Z433" s="5"/>
    </row>
    <row r="434" ht="18.75" customHeight="1">
      <c r="A434" s="1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5"/>
      <c r="V434" s="5"/>
      <c r="W434" s="5"/>
      <c r="X434" s="5"/>
      <c r="Y434" s="5"/>
      <c r="Z434" s="5"/>
    </row>
    <row r="435" ht="18.75" customHeight="1">
      <c r="A435" s="1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5"/>
      <c r="V435" s="5"/>
      <c r="W435" s="5"/>
      <c r="X435" s="5"/>
      <c r="Y435" s="5"/>
      <c r="Z435" s="5"/>
    </row>
    <row r="436" ht="18.75" customHeight="1">
      <c r="A436" s="1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5"/>
      <c r="V436" s="5"/>
      <c r="W436" s="5"/>
      <c r="X436" s="5"/>
      <c r="Y436" s="5"/>
      <c r="Z436" s="5"/>
    </row>
    <row r="437" ht="18.75" customHeight="1">
      <c r="A437" s="1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5"/>
      <c r="V437" s="5"/>
      <c r="W437" s="5"/>
      <c r="X437" s="5"/>
      <c r="Y437" s="5"/>
      <c r="Z437" s="5"/>
    </row>
    <row r="438" ht="18.75" customHeight="1">
      <c r="A438" s="1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5"/>
      <c r="V438" s="5"/>
      <c r="W438" s="5"/>
      <c r="X438" s="5"/>
      <c r="Y438" s="5"/>
      <c r="Z438" s="5"/>
    </row>
    <row r="439" ht="18.75" customHeight="1">
      <c r="A439" s="1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5"/>
      <c r="V439" s="5"/>
      <c r="W439" s="5"/>
      <c r="X439" s="5"/>
      <c r="Y439" s="5"/>
      <c r="Z439" s="5"/>
    </row>
    <row r="440" ht="18.75" customHeight="1">
      <c r="A440" s="1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5"/>
      <c r="V440" s="5"/>
      <c r="W440" s="5"/>
      <c r="X440" s="5"/>
      <c r="Y440" s="5"/>
      <c r="Z440" s="5"/>
    </row>
    <row r="441" ht="18.75" customHeight="1">
      <c r="A441" s="1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5"/>
      <c r="V441" s="5"/>
      <c r="W441" s="5"/>
      <c r="X441" s="5"/>
      <c r="Y441" s="5"/>
      <c r="Z441" s="5"/>
    </row>
    <row r="442" ht="18.75" customHeight="1">
      <c r="A442" s="1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5"/>
      <c r="V442" s="5"/>
      <c r="W442" s="5"/>
      <c r="X442" s="5"/>
      <c r="Y442" s="5"/>
      <c r="Z442" s="5"/>
    </row>
    <row r="443" ht="18.75" customHeight="1">
      <c r="A443" s="1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5"/>
      <c r="V443" s="5"/>
      <c r="W443" s="5"/>
      <c r="X443" s="5"/>
      <c r="Y443" s="5"/>
      <c r="Z443" s="5"/>
    </row>
    <row r="444" ht="18.75" customHeight="1">
      <c r="A444" s="1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5"/>
      <c r="V444" s="5"/>
      <c r="W444" s="5"/>
      <c r="X444" s="5"/>
      <c r="Y444" s="5"/>
      <c r="Z444" s="5"/>
    </row>
    <row r="445" ht="18.75" customHeight="1">
      <c r="A445" s="1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5"/>
      <c r="V445" s="5"/>
      <c r="W445" s="5"/>
      <c r="X445" s="5"/>
      <c r="Y445" s="5"/>
      <c r="Z445" s="5"/>
    </row>
    <row r="446" ht="18.75" customHeight="1">
      <c r="A446" s="1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5"/>
      <c r="V446" s="5"/>
      <c r="W446" s="5"/>
      <c r="X446" s="5"/>
      <c r="Y446" s="5"/>
      <c r="Z446" s="5"/>
    </row>
    <row r="447" ht="18.75" customHeight="1">
      <c r="A447" s="1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5"/>
      <c r="V447" s="5"/>
      <c r="W447" s="5"/>
      <c r="X447" s="5"/>
      <c r="Y447" s="5"/>
      <c r="Z447" s="5"/>
    </row>
    <row r="448" ht="18.75" customHeight="1">
      <c r="A448" s="1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5"/>
      <c r="V448" s="5"/>
      <c r="W448" s="5"/>
      <c r="X448" s="5"/>
      <c r="Y448" s="5"/>
      <c r="Z448" s="5"/>
    </row>
    <row r="449" ht="18.75" customHeight="1">
      <c r="A449" s="1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5"/>
      <c r="V449" s="5"/>
      <c r="W449" s="5"/>
      <c r="X449" s="5"/>
      <c r="Y449" s="5"/>
      <c r="Z449" s="5"/>
    </row>
    <row r="450" ht="18.75" customHeight="1">
      <c r="A450" s="1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5"/>
      <c r="V450" s="5"/>
      <c r="W450" s="5"/>
      <c r="X450" s="5"/>
      <c r="Y450" s="5"/>
      <c r="Z450" s="5"/>
    </row>
    <row r="451" ht="18.75" customHeight="1">
      <c r="A451" s="1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5"/>
      <c r="V451" s="5"/>
      <c r="W451" s="5"/>
      <c r="X451" s="5"/>
      <c r="Y451" s="5"/>
      <c r="Z451" s="5"/>
    </row>
    <row r="452" ht="18.75" customHeight="1">
      <c r="A452" s="1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5"/>
      <c r="V452" s="5"/>
      <c r="W452" s="5"/>
      <c r="X452" s="5"/>
      <c r="Y452" s="5"/>
      <c r="Z452" s="5"/>
    </row>
    <row r="453" ht="18.75" customHeight="1">
      <c r="A453" s="1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5"/>
      <c r="V453" s="5"/>
      <c r="W453" s="5"/>
      <c r="X453" s="5"/>
      <c r="Y453" s="5"/>
      <c r="Z453" s="5"/>
    </row>
    <row r="454" ht="18.75" customHeight="1">
      <c r="A454" s="1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5"/>
      <c r="V454" s="5"/>
      <c r="W454" s="5"/>
      <c r="X454" s="5"/>
      <c r="Y454" s="5"/>
      <c r="Z454" s="5"/>
    </row>
    <row r="455" ht="18.75" customHeight="1">
      <c r="A455" s="1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5"/>
      <c r="V455" s="5"/>
      <c r="W455" s="5"/>
      <c r="X455" s="5"/>
      <c r="Y455" s="5"/>
      <c r="Z455" s="5"/>
    </row>
    <row r="456" ht="18.75" customHeight="1">
      <c r="A456" s="1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5"/>
      <c r="V456" s="5"/>
      <c r="W456" s="5"/>
      <c r="X456" s="5"/>
      <c r="Y456" s="5"/>
      <c r="Z456" s="5"/>
    </row>
    <row r="457" ht="18.75" customHeight="1">
      <c r="A457" s="1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5"/>
      <c r="V457" s="5"/>
      <c r="W457" s="5"/>
      <c r="X457" s="5"/>
      <c r="Y457" s="5"/>
      <c r="Z457" s="5"/>
    </row>
    <row r="458" ht="18.75" customHeight="1">
      <c r="A458" s="1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5"/>
      <c r="V458" s="5"/>
      <c r="W458" s="5"/>
      <c r="X458" s="5"/>
      <c r="Y458" s="5"/>
      <c r="Z458" s="5"/>
    </row>
    <row r="459" ht="18.75" customHeight="1">
      <c r="A459" s="1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5"/>
      <c r="V459" s="5"/>
      <c r="W459" s="5"/>
      <c r="X459" s="5"/>
      <c r="Y459" s="5"/>
      <c r="Z459" s="5"/>
    </row>
    <row r="460" ht="18.75" customHeight="1">
      <c r="A460" s="1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5"/>
      <c r="V460" s="5"/>
      <c r="W460" s="5"/>
      <c r="X460" s="5"/>
      <c r="Y460" s="5"/>
      <c r="Z460" s="5"/>
    </row>
    <row r="461" ht="18.75" customHeight="1">
      <c r="A461" s="1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5"/>
      <c r="V461" s="5"/>
      <c r="W461" s="5"/>
      <c r="X461" s="5"/>
      <c r="Y461" s="5"/>
      <c r="Z461" s="5"/>
    </row>
    <row r="462" ht="18.75" customHeight="1">
      <c r="A462" s="1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5"/>
      <c r="V462" s="5"/>
      <c r="W462" s="5"/>
      <c r="X462" s="5"/>
      <c r="Y462" s="5"/>
      <c r="Z462" s="5"/>
    </row>
    <row r="463" ht="18.75" customHeight="1">
      <c r="A463" s="1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5"/>
      <c r="V463" s="5"/>
      <c r="W463" s="5"/>
      <c r="X463" s="5"/>
      <c r="Y463" s="5"/>
      <c r="Z463" s="5"/>
    </row>
    <row r="464" ht="18.75" customHeight="1">
      <c r="A464" s="1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5"/>
      <c r="V464" s="5"/>
      <c r="W464" s="5"/>
      <c r="X464" s="5"/>
      <c r="Y464" s="5"/>
      <c r="Z464" s="5"/>
    </row>
    <row r="465" ht="18.75" customHeight="1">
      <c r="A465" s="1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5"/>
      <c r="V465" s="5"/>
      <c r="W465" s="5"/>
      <c r="X465" s="5"/>
      <c r="Y465" s="5"/>
      <c r="Z465" s="5"/>
    </row>
    <row r="466" ht="18.75" customHeight="1">
      <c r="A466" s="1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5"/>
      <c r="V466" s="5"/>
      <c r="W466" s="5"/>
      <c r="X466" s="5"/>
      <c r="Y466" s="5"/>
      <c r="Z466" s="5"/>
    </row>
    <row r="467" ht="18.75" customHeight="1">
      <c r="A467" s="1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5"/>
      <c r="V467" s="5"/>
      <c r="W467" s="5"/>
      <c r="X467" s="5"/>
      <c r="Y467" s="5"/>
      <c r="Z467" s="5"/>
    </row>
    <row r="468" ht="18.75" customHeight="1">
      <c r="A468" s="1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5"/>
      <c r="V468" s="5"/>
      <c r="W468" s="5"/>
      <c r="X468" s="5"/>
      <c r="Y468" s="5"/>
      <c r="Z468" s="5"/>
    </row>
    <row r="469" ht="18.75" customHeight="1">
      <c r="A469" s="1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5"/>
      <c r="V469" s="5"/>
      <c r="W469" s="5"/>
      <c r="X469" s="5"/>
      <c r="Y469" s="5"/>
      <c r="Z469" s="5"/>
    </row>
    <row r="470" ht="18.75" customHeight="1">
      <c r="A470" s="1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5"/>
      <c r="V470" s="5"/>
      <c r="W470" s="5"/>
      <c r="X470" s="5"/>
      <c r="Y470" s="5"/>
      <c r="Z470" s="5"/>
    </row>
    <row r="471" ht="18.75" customHeight="1">
      <c r="A471" s="1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5"/>
      <c r="V471" s="5"/>
      <c r="W471" s="5"/>
      <c r="X471" s="5"/>
      <c r="Y471" s="5"/>
      <c r="Z471" s="5"/>
    </row>
    <row r="472" ht="18.75" customHeight="1">
      <c r="A472" s="1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5"/>
      <c r="V472" s="5"/>
      <c r="W472" s="5"/>
      <c r="X472" s="5"/>
      <c r="Y472" s="5"/>
      <c r="Z472" s="5"/>
    </row>
    <row r="473" ht="18.75" customHeight="1">
      <c r="A473" s="1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5"/>
      <c r="V473" s="5"/>
      <c r="W473" s="5"/>
      <c r="X473" s="5"/>
      <c r="Y473" s="5"/>
      <c r="Z473" s="5"/>
    </row>
    <row r="474" ht="18.75" customHeight="1">
      <c r="A474" s="1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5"/>
      <c r="V474" s="5"/>
      <c r="W474" s="5"/>
      <c r="X474" s="5"/>
      <c r="Y474" s="5"/>
      <c r="Z474" s="5"/>
    </row>
    <row r="475" ht="18.75" customHeight="1">
      <c r="A475" s="1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5"/>
      <c r="V475" s="5"/>
      <c r="W475" s="5"/>
      <c r="X475" s="5"/>
      <c r="Y475" s="5"/>
      <c r="Z475" s="5"/>
    </row>
    <row r="476" ht="18.75" customHeight="1">
      <c r="A476" s="1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5"/>
      <c r="V476" s="5"/>
      <c r="W476" s="5"/>
      <c r="X476" s="5"/>
      <c r="Y476" s="5"/>
      <c r="Z476" s="5"/>
    </row>
    <row r="477" ht="18.75" customHeight="1">
      <c r="A477" s="1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5"/>
      <c r="V477" s="5"/>
      <c r="W477" s="5"/>
      <c r="X477" s="5"/>
      <c r="Y477" s="5"/>
      <c r="Z477" s="5"/>
    </row>
    <row r="478" ht="18.75" customHeight="1">
      <c r="A478" s="1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5"/>
      <c r="V478" s="5"/>
      <c r="W478" s="5"/>
      <c r="X478" s="5"/>
      <c r="Y478" s="5"/>
      <c r="Z478" s="5"/>
    </row>
    <row r="479" ht="18.75" customHeight="1">
      <c r="A479" s="1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5"/>
      <c r="V479" s="5"/>
      <c r="W479" s="5"/>
      <c r="X479" s="5"/>
      <c r="Y479" s="5"/>
      <c r="Z479" s="5"/>
    </row>
    <row r="480" ht="18.75" customHeight="1">
      <c r="A480" s="1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5"/>
      <c r="V480" s="5"/>
      <c r="W480" s="5"/>
      <c r="X480" s="5"/>
      <c r="Y480" s="5"/>
      <c r="Z480" s="5"/>
    </row>
    <row r="481" ht="18.75" customHeight="1">
      <c r="A481" s="1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5"/>
      <c r="V481" s="5"/>
      <c r="W481" s="5"/>
      <c r="X481" s="5"/>
      <c r="Y481" s="5"/>
      <c r="Z481" s="5"/>
    </row>
    <row r="482" ht="18.75" customHeight="1">
      <c r="A482" s="1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5"/>
      <c r="V482" s="5"/>
      <c r="W482" s="5"/>
      <c r="X482" s="5"/>
      <c r="Y482" s="5"/>
      <c r="Z482" s="5"/>
    </row>
    <row r="483" ht="18.75" customHeight="1">
      <c r="A483" s="1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5"/>
      <c r="V483" s="5"/>
      <c r="W483" s="5"/>
      <c r="X483" s="5"/>
      <c r="Y483" s="5"/>
      <c r="Z483" s="5"/>
    </row>
    <row r="484" ht="18.75" customHeight="1">
      <c r="A484" s="1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5"/>
      <c r="V484" s="5"/>
      <c r="W484" s="5"/>
      <c r="X484" s="5"/>
      <c r="Y484" s="5"/>
      <c r="Z484" s="5"/>
    </row>
    <row r="485" ht="18.75" customHeight="1">
      <c r="A485" s="1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5"/>
      <c r="V485" s="5"/>
      <c r="W485" s="5"/>
      <c r="X485" s="5"/>
      <c r="Y485" s="5"/>
      <c r="Z485" s="5"/>
    </row>
    <row r="486" ht="18.75" customHeight="1">
      <c r="A486" s="1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5"/>
      <c r="V486" s="5"/>
      <c r="W486" s="5"/>
      <c r="X486" s="5"/>
      <c r="Y486" s="5"/>
      <c r="Z486" s="5"/>
    </row>
    <row r="487" ht="18.75" customHeight="1">
      <c r="A487" s="1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5"/>
      <c r="V487" s="5"/>
      <c r="W487" s="5"/>
      <c r="X487" s="5"/>
      <c r="Y487" s="5"/>
      <c r="Z487" s="5"/>
    </row>
    <row r="488" ht="18.75" customHeight="1">
      <c r="A488" s="1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5"/>
      <c r="V488" s="5"/>
      <c r="W488" s="5"/>
      <c r="X488" s="5"/>
      <c r="Y488" s="5"/>
      <c r="Z488" s="5"/>
    </row>
    <row r="489" ht="18.75" customHeight="1">
      <c r="A489" s="1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5"/>
      <c r="V489" s="5"/>
      <c r="W489" s="5"/>
      <c r="X489" s="5"/>
      <c r="Y489" s="5"/>
      <c r="Z489" s="5"/>
    </row>
    <row r="490" ht="18.75" customHeight="1">
      <c r="A490" s="1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5"/>
      <c r="V490" s="5"/>
      <c r="W490" s="5"/>
      <c r="X490" s="5"/>
      <c r="Y490" s="5"/>
      <c r="Z490" s="5"/>
    </row>
    <row r="491" ht="18.75" customHeight="1">
      <c r="A491" s="1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5"/>
      <c r="V491" s="5"/>
      <c r="W491" s="5"/>
      <c r="X491" s="5"/>
      <c r="Y491" s="5"/>
      <c r="Z491" s="5"/>
    </row>
    <row r="492" ht="18.75" customHeight="1">
      <c r="A492" s="1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5"/>
      <c r="V492" s="5"/>
      <c r="W492" s="5"/>
      <c r="X492" s="5"/>
      <c r="Y492" s="5"/>
      <c r="Z492" s="5"/>
    </row>
    <row r="493" ht="18.75" customHeight="1">
      <c r="A493" s="1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5"/>
      <c r="V493" s="5"/>
      <c r="W493" s="5"/>
      <c r="X493" s="5"/>
      <c r="Y493" s="5"/>
      <c r="Z493" s="5"/>
    </row>
    <row r="494" ht="18.75" customHeight="1">
      <c r="A494" s="1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5"/>
      <c r="V494" s="5"/>
      <c r="W494" s="5"/>
      <c r="X494" s="5"/>
      <c r="Y494" s="5"/>
      <c r="Z494" s="5"/>
    </row>
    <row r="495" ht="18.75" customHeight="1">
      <c r="A495" s="1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5"/>
      <c r="V495" s="5"/>
      <c r="W495" s="5"/>
      <c r="X495" s="5"/>
      <c r="Y495" s="5"/>
      <c r="Z495" s="5"/>
    </row>
    <row r="496" ht="18.75" customHeight="1">
      <c r="A496" s="1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5"/>
      <c r="V496" s="5"/>
      <c r="W496" s="5"/>
      <c r="X496" s="5"/>
      <c r="Y496" s="5"/>
      <c r="Z496" s="5"/>
    </row>
    <row r="497" ht="18.75" customHeight="1">
      <c r="A497" s="1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5"/>
      <c r="V497" s="5"/>
      <c r="W497" s="5"/>
      <c r="X497" s="5"/>
      <c r="Y497" s="5"/>
      <c r="Z497" s="5"/>
    </row>
    <row r="498" ht="18.75" customHeight="1">
      <c r="A498" s="1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5"/>
      <c r="V498" s="5"/>
      <c r="W498" s="5"/>
      <c r="X498" s="5"/>
      <c r="Y498" s="5"/>
      <c r="Z498" s="5"/>
    </row>
    <row r="499" ht="18.75" customHeight="1">
      <c r="A499" s="1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5"/>
      <c r="V499" s="5"/>
      <c r="W499" s="5"/>
      <c r="X499" s="5"/>
      <c r="Y499" s="5"/>
      <c r="Z499" s="5"/>
    </row>
    <row r="500" ht="18.75" customHeight="1">
      <c r="A500" s="1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5"/>
      <c r="V500" s="5"/>
      <c r="W500" s="5"/>
      <c r="X500" s="5"/>
      <c r="Y500" s="5"/>
      <c r="Z500" s="5"/>
    </row>
    <row r="501" ht="18.75" customHeight="1">
      <c r="A501" s="1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5"/>
      <c r="V501" s="5"/>
      <c r="W501" s="5"/>
      <c r="X501" s="5"/>
      <c r="Y501" s="5"/>
      <c r="Z501" s="5"/>
    </row>
    <row r="502" ht="18.75" customHeight="1">
      <c r="A502" s="1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5"/>
      <c r="V502" s="5"/>
      <c r="W502" s="5"/>
      <c r="X502" s="5"/>
      <c r="Y502" s="5"/>
      <c r="Z502" s="5"/>
    </row>
    <row r="503" ht="18.75" customHeight="1">
      <c r="A503" s="1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5"/>
      <c r="V503" s="5"/>
      <c r="W503" s="5"/>
      <c r="X503" s="5"/>
      <c r="Y503" s="5"/>
      <c r="Z503" s="5"/>
    </row>
    <row r="504" ht="18.75" customHeight="1">
      <c r="A504" s="1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5"/>
      <c r="V504" s="5"/>
      <c r="W504" s="5"/>
      <c r="X504" s="5"/>
      <c r="Y504" s="5"/>
      <c r="Z504" s="5"/>
    </row>
    <row r="505" ht="18.75" customHeight="1">
      <c r="A505" s="1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5"/>
      <c r="V505" s="5"/>
      <c r="W505" s="5"/>
      <c r="X505" s="5"/>
      <c r="Y505" s="5"/>
      <c r="Z505" s="5"/>
    </row>
    <row r="506" ht="18.75" customHeight="1">
      <c r="A506" s="1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5"/>
      <c r="V506" s="5"/>
      <c r="W506" s="5"/>
      <c r="X506" s="5"/>
      <c r="Y506" s="5"/>
      <c r="Z506" s="5"/>
    </row>
    <row r="507" ht="18.75" customHeight="1">
      <c r="A507" s="1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5"/>
      <c r="V507" s="5"/>
      <c r="W507" s="5"/>
      <c r="X507" s="5"/>
      <c r="Y507" s="5"/>
      <c r="Z507" s="5"/>
    </row>
    <row r="508" ht="18.75" customHeight="1">
      <c r="A508" s="1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5"/>
      <c r="V508" s="5"/>
      <c r="W508" s="5"/>
      <c r="X508" s="5"/>
      <c r="Y508" s="5"/>
      <c r="Z508" s="5"/>
    </row>
    <row r="509" ht="18.75" customHeight="1">
      <c r="A509" s="1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5"/>
      <c r="V509" s="5"/>
      <c r="W509" s="5"/>
      <c r="X509" s="5"/>
      <c r="Y509" s="5"/>
      <c r="Z509" s="5"/>
    </row>
    <row r="510" ht="18.75" customHeight="1">
      <c r="A510" s="1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5"/>
      <c r="V510" s="5"/>
      <c r="W510" s="5"/>
      <c r="X510" s="5"/>
      <c r="Y510" s="5"/>
      <c r="Z510" s="5"/>
    </row>
    <row r="511" ht="18.75" customHeight="1">
      <c r="A511" s="1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5"/>
      <c r="V511" s="5"/>
      <c r="W511" s="5"/>
      <c r="X511" s="5"/>
      <c r="Y511" s="5"/>
      <c r="Z511" s="5"/>
    </row>
    <row r="512" ht="18.75" customHeight="1">
      <c r="A512" s="1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5"/>
      <c r="V512" s="5"/>
      <c r="W512" s="5"/>
      <c r="X512" s="5"/>
      <c r="Y512" s="5"/>
      <c r="Z512" s="5"/>
    </row>
    <row r="513" ht="18.75" customHeight="1">
      <c r="A513" s="1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5"/>
      <c r="V513" s="5"/>
      <c r="W513" s="5"/>
      <c r="X513" s="5"/>
      <c r="Y513" s="5"/>
      <c r="Z513" s="5"/>
    </row>
    <row r="514" ht="18.75" customHeight="1">
      <c r="A514" s="1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5"/>
      <c r="V514" s="5"/>
      <c r="W514" s="5"/>
      <c r="X514" s="5"/>
      <c r="Y514" s="5"/>
      <c r="Z514" s="5"/>
    </row>
    <row r="515" ht="18.75" customHeight="1">
      <c r="A515" s="1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5"/>
      <c r="V515" s="5"/>
      <c r="W515" s="5"/>
      <c r="X515" s="5"/>
      <c r="Y515" s="5"/>
      <c r="Z515" s="5"/>
    </row>
    <row r="516" ht="18.75" customHeight="1">
      <c r="A516" s="1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5"/>
      <c r="V516" s="5"/>
      <c r="W516" s="5"/>
      <c r="X516" s="5"/>
      <c r="Y516" s="5"/>
      <c r="Z516" s="5"/>
    </row>
    <row r="517" ht="18.75" customHeight="1">
      <c r="A517" s="1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5"/>
      <c r="V517" s="5"/>
      <c r="W517" s="5"/>
      <c r="X517" s="5"/>
      <c r="Y517" s="5"/>
      <c r="Z517" s="5"/>
    </row>
    <row r="518" ht="18.75" customHeight="1">
      <c r="A518" s="1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5"/>
      <c r="V518" s="5"/>
      <c r="W518" s="5"/>
      <c r="X518" s="5"/>
      <c r="Y518" s="5"/>
      <c r="Z518" s="5"/>
    </row>
    <row r="519" ht="18.75" customHeight="1">
      <c r="A519" s="1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5"/>
      <c r="V519" s="5"/>
      <c r="W519" s="5"/>
      <c r="X519" s="5"/>
      <c r="Y519" s="5"/>
      <c r="Z519" s="5"/>
    </row>
    <row r="520" ht="18.75" customHeight="1">
      <c r="A520" s="1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5"/>
      <c r="V520" s="5"/>
      <c r="W520" s="5"/>
      <c r="X520" s="5"/>
      <c r="Y520" s="5"/>
      <c r="Z520" s="5"/>
    </row>
    <row r="521" ht="18.75" customHeight="1">
      <c r="A521" s="1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5"/>
      <c r="V521" s="5"/>
      <c r="W521" s="5"/>
      <c r="X521" s="5"/>
      <c r="Y521" s="5"/>
      <c r="Z521" s="5"/>
    </row>
    <row r="522" ht="18.75" customHeight="1">
      <c r="A522" s="1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5"/>
      <c r="V522" s="5"/>
      <c r="W522" s="5"/>
      <c r="X522" s="5"/>
      <c r="Y522" s="5"/>
      <c r="Z522" s="5"/>
    </row>
    <row r="523" ht="18.75" customHeight="1">
      <c r="A523" s="1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5"/>
      <c r="V523" s="5"/>
      <c r="W523" s="5"/>
      <c r="X523" s="5"/>
      <c r="Y523" s="5"/>
      <c r="Z523" s="5"/>
    </row>
    <row r="524" ht="18.75" customHeight="1">
      <c r="A524" s="1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5"/>
      <c r="V524" s="5"/>
      <c r="W524" s="5"/>
      <c r="X524" s="5"/>
      <c r="Y524" s="5"/>
      <c r="Z524" s="5"/>
    </row>
    <row r="525" ht="18.75" customHeight="1">
      <c r="A525" s="1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5"/>
      <c r="V525" s="5"/>
      <c r="W525" s="5"/>
      <c r="X525" s="5"/>
      <c r="Y525" s="5"/>
      <c r="Z525" s="5"/>
    </row>
    <row r="526" ht="18.75" customHeight="1">
      <c r="A526" s="1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5"/>
      <c r="V526" s="5"/>
      <c r="W526" s="5"/>
      <c r="X526" s="5"/>
      <c r="Y526" s="5"/>
      <c r="Z526" s="5"/>
    </row>
    <row r="527" ht="18.75" customHeight="1">
      <c r="A527" s="1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5"/>
      <c r="V527" s="5"/>
      <c r="W527" s="5"/>
      <c r="X527" s="5"/>
      <c r="Y527" s="5"/>
      <c r="Z527" s="5"/>
    </row>
    <row r="528" ht="18.75" customHeight="1">
      <c r="A528" s="1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5"/>
      <c r="V528" s="5"/>
      <c r="W528" s="5"/>
      <c r="X528" s="5"/>
      <c r="Y528" s="5"/>
      <c r="Z528" s="5"/>
    </row>
    <row r="529" ht="18.75" customHeight="1">
      <c r="A529" s="1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5"/>
      <c r="V529" s="5"/>
      <c r="W529" s="5"/>
      <c r="X529" s="5"/>
      <c r="Y529" s="5"/>
      <c r="Z529" s="5"/>
    </row>
    <row r="530" ht="18.75" customHeight="1">
      <c r="A530" s="1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5"/>
      <c r="V530" s="5"/>
      <c r="W530" s="5"/>
      <c r="X530" s="5"/>
      <c r="Y530" s="5"/>
      <c r="Z530" s="5"/>
    </row>
    <row r="531" ht="18.75" customHeight="1">
      <c r="A531" s="1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5"/>
      <c r="V531" s="5"/>
      <c r="W531" s="5"/>
      <c r="X531" s="5"/>
      <c r="Y531" s="5"/>
      <c r="Z531" s="5"/>
    </row>
    <row r="532" ht="18.75" customHeight="1">
      <c r="A532" s="1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5"/>
      <c r="V532" s="5"/>
      <c r="W532" s="5"/>
      <c r="X532" s="5"/>
      <c r="Y532" s="5"/>
      <c r="Z532" s="5"/>
    </row>
    <row r="533" ht="18.75" customHeight="1">
      <c r="A533" s="1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5"/>
      <c r="V533" s="5"/>
      <c r="W533" s="5"/>
      <c r="X533" s="5"/>
      <c r="Y533" s="5"/>
      <c r="Z533" s="5"/>
    </row>
    <row r="534" ht="18.75" customHeight="1">
      <c r="A534" s="1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5"/>
      <c r="V534" s="5"/>
      <c r="W534" s="5"/>
      <c r="X534" s="5"/>
      <c r="Y534" s="5"/>
      <c r="Z534" s="5"/>
    </row>
    <row r="535" ht="18.75" customHeight="1">
      <c r="A535" s="1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5"/>
      <c r="V535" s="5"/>
      <c r="W535" s="5"/>
      <c r="X535" s="5"/>
      <c r="Y535" s="5"/>
      <c r="Z535" s="5"/>
    </row>
    <row r="536" ht="18.75" customHeight="1">
      <c r="A536" s="1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5"/>
      <c r="V536" s="5"/>
      <c r="W536" s="5"/>
      <c r="X536" s="5"/>
      <c r="Y536" s="5"/>
      <c r="Z536" s="5"/>
    </row>
    <row r="537" ht="18.75" customHeight="1">
      <c r="A537" s="1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5"/>
      <c r="V537" s="5"/>
      <c r="W537" s="5"/>
      <c r="X537" s="5"/>
      <c r="Y537" s="5"/>
      <c r="Z537" s="5"/>
    </row>
    <row r="538" ht="18.75" customHeight="1">
      <c r="A538" s="1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5"/>
      <c r="V538" s="5"/>
      <c r="W538" s="5"/>
      <c r="X538" s="5"/>
      <c r="Y538" s="5"/>
      <c r="Z538" s="5"/>
    </row>
    <row r="539" ht="18.75" customHeight="1">
      <c r="A539" s="1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5"/>
      <c r="V539" s="5"/>
      <c r="W539" s="5"/>
      <c r="X539" s="5"/>
      <c r="Y539" s="5"/>
      <c r="Z539" s="5"/>
    </row>
    <row r="540" ht="18.75" customHeight="1">
      <c r="A540" s="1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5"/>
      <c r="V540" s="5"/>
      <c r="W540" s="5"/>
      <c r="X540" s="5"/>
      <c r="Y540" s="5"/>
      <c r="Z540" s="5"/>
    </row>
    <row r="541" ht="18.75" customHeight="1">
      <c r="A541" s="1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5"/>
      <c r="V541" s="5"/>
      <c r="W541" s="5"/>
      <c r="X541" s="5"/>
      <c r="Y541" s="5"/>
      <c r="Z541" s="5"/>
    </row>
    <row r="542" ht="18.75" customHeight="1">
      <c r="A542" s="1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5"/>
      <c r="V542" s="5"/>
      <c r="W542" s="5"/>
      <c r="X542" s="5"/>
      <c r="Y542" s="5"/>
      <c r="Z542" s="5"/>
    </row>
    <row r="543" ht="18.75" customHeight="1">
      <c r="A543" s="1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5"/>
      <c r="V543" s="5"/>
      <c r="W543" s="5"/>
      <c r="X543" s="5"/>
      <c r="Y543" s="5"/>
      <c r="Z543" s="5"/>
    </row>
    <row r="544" ht="18.75" customHeight="1">
      <c r="A544" s="1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5"/>
      <c r="V544" s="5"/>
      <c r="W544" s="5"/>
      <c r="X544" s="5"/>
      <c r="Y544" s="5"/>
      <c r="Z544" s="5"/>
    </row>
    <row r="545" ht="18.75" customHeight="1">
      <c r="A545" s="1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5"/>
      <c r="V545" s="5"/>
      <c r="W545" s="5"/>
      <c r="X545" s="5"/>
      <c r="Y545" s="5"/>
      <c r="Z545" s="5"/>
    </row>
    <row r="546" ht="18.75" customHeight="1">
      <c r="A546" s="1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5"/>
      <c r="V546" s="5"/>
      <c r="W546" s="5"/>
      <c r="X546" s="5"/>
      <c r="Y546" s="5"/>
      <c r="Z546" s="5"/>
    </row>
    <row r="547" ht="18.75" customHeight="1">
      <c r="A547" s="1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5"/>
      <c r="V547" s="5"/>
      <c r="W547" s="5"/>
      <c r="X547" s="5"/>
      <c r="Y547" s="5"/>
      <c r="Z547" s="5"/>
    </row>
    <row r="548" ht="18.75" customHeight="1">
      <c r="A548" s="1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5"/>
      <c r="V548" s="5"/>
      <c r="W548" s="5"/>
      <c r="X548" s="5"/>
      <c r="Y548" s="5"/>
      <c r="Z548" s="5"/>
    </row>
    <row r="549" ht="18.75" customHeight="1">
      <c r="A549" s="1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5"/>
      <c r="V549" s="5"/>
      <c r="W549" s="5"/>
      <c r="X549" s="5"/>
      <c r="Y549" s="5"/>
      <c r="Z549" s="5"/>
    </row>
    <row r="550" ht="18.75" customHeight="1">
      <c r="A550" s="1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5"/>
      <c r="V550" s="5"/>
      <c r="W550" s="5"/>
      <c r="X550" s="5"/>
      <c r="Y550" s="5"/>
      <c r="Z550" s="5"/>
    </row>
    <row r="551" ht="18.75" customHeight="1">
      <c r="A551" s="1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5"/>
      <c r="V551" s="5"/>
      <c r="W551" s="5"/>
      <c r="X551" s="5"/>
      <c r="Y551" s="5"/>
      <c r="Z551" s="5"/>
    </row>
    <row r="552" ht="18.75" customHeight="1">
      <c r="A552" s="1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5"/>
      <c r="V552" s="5"/>
      <c r="W552" s="5"/>
      <c r="X552" s="5"/>
      <c r="Y552" s="5"/>
      <c r="Z552" s="5"/>
    </row>
    <row r="553" ht="18.75" customHeight="1">
      <c r="A553" s="1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5"/>
      <c r="V553" s="5"/>
      <c r="W553" s="5"/>
      <c r="X553" s="5"/>
      <c r="Y553" s="5"/>
      <c r="Z553" s="5"/>
    </row>
    <row r="554" ht="18.75" customHeight="1">
      <c r="A554" s="1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5"/>
      <c r="V554" s="5"/>
      <c r="W554" s="5"/>
      <c r="X554" s="5"/>
      <c r="Y554" s="5"/>
      <c r="Z554" s="5"/>
    </row>
    <row r="555" ht="18.75" customHeight="1">
      <c r="A555" s="1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5"/>
      <c r="V555" s="5"/>
      <c r="W555" s="5"/>
      <c r="X555" s="5"/>
      <c r="Y555" s="5"/>
      <c r="Z555" s="5"/>
    </row>
    <row r="556" ht="18.75" customHeight="1">
      <c r="A556" s="1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5"/>
      <c r="V556" s="5"/>
      <c r="W556" s="5"/>
      <c r="X556" s="5"/>
      <c r="Y556" s="5"/>
      <c r="Z556" s="5"/>
    </row>
    <row r="557" ht="18.75" customHeight="1">
      <c r="A557" s="1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5"/>
      <c r="V557" s="5"/>
      <c r="W557" s="5"/>
      <c r="X557" s="5"/>
      <c r="Y557" s="5"/>
      <c r="Z557" s="5"/>
    </row>
    <row r="558" ht="18.75" customHeight="1">
      <c r="A558" s="1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5"/>
      <c r="V558" s="5"/>
      <c r="W558" s="5"/>
      <c r="X558" s="5"/>
      <c r="Y558" s="5"/>
      <c r="Z558" s="5"/>
    </row>
    <row r="559" ht="18.75" customHeight="1">
      <c r="A559" s="1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5"/>
      <c r="V559" s="5"/>
      <c r="W559" s="5"/>
      <c r="X559" s="5"/>
      <c r="Y559" s="5"/>
      <c r="Z559" s="5"/>
    </row>
    <row r="560" ht="18.75" customHeight="1">
      <c r="A560" s="1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5"/>
      <c r="V560" s="5"/>
      <c r="W560" s="5"/>
      <c r="X560" s="5"/>
      <c r="Y560" s="5"/>
      <c r="Z560" s="5"/>
    </row>
    <row r="561" ht="18.75" customHeight="1">
      <c r="A561" s="1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5"/>
      <c r="V561" s="5"/>
      <c r="W561" s="5"/>
      <c r="X561" s="5"/>
      <c r="Y561" s="5"/>
      <c r="Z561" s="5"/>
    </row>
    <row r="562" ht="18.75" customHeight="1">
      <c r="A562" s="1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5"/>
      <c r="V562" s="5"/>
      <c r="W562" s="5"/>
      <c r="X562" s="5"/>
      <c r="Y562" s="5"/>
      <c r="Z562" s="5"/>
    </row>
    <row r="563" ht="18.75" customHeight="1">
      <c r="A563" s="1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5"/>
      <c r="V563" s="5"/>
      <c r="W563" s="5"/>
      <c r="X563" s="5"/>
      <c r="Y563" s="5"/>
      <c r="Z563" s="5"/>
    </row>
    <row r="564" ht="18.75" customHeight="1">
      <c r="A564" s="1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5"/>
      <c r="V564" s="5"/>
      <c r="W564" s="5"/>
      <c r="X564" s="5"/>
      <c r="Y564" s="5"/>
      <c r="Z564" s="5"/>
    </row>
    <row r="565" ht="18.75" customHeight="1">
      <c r="A565" s="1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5"/>
      <c r="V565" s="5"/>
      <c r="W565" s="5"/>
      <c r="X565" s="5"/>
      <c r="Y565" s="5"/>
      <c r="Z565" s="5"/>
    </row>
    <row r="566" ht="18.75" customHeight="1">
      <c r="A566" s="1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5"/>
      <c r="V566" s="5"/>
      <c r="W566" s="5"/>
      <c r="X566" s="5"/>
      <c r="Y566" s="5"/>
      <c r="Z566" s="5"/>
    </row>
    <row r="567" ht="18.75" customHeight="1">
      <c r="A567" s="1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5"/>
      <c r="V567" s="5"/>
      <c r="W567" s="5"/>
      <c r="X567" s="5"/>
      <c r="Y567" s="5"/>
      <c r="Z567" s="5"/>
    </row>
    <row r="568" ht="18.75" customHeight="1">
      <c r="A568" s="1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5"/>
      <c r="V568" s="5"/>
      <c r="W568" s="5"/>
      <c r="X568" s="5"/>
      <c r="Y568" s="5"/>
      <c r="Z568" s="5"/>
    </row>
    <row r="569" ht="18.75" customHeight="1">
      <c r="A569" s="1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5"/>
      <c r="V569" s="5"/>
      <c r="W569" s="5"/>
      <c r="X569" s="5"/>
      <c r="Y569" s="5"/>
      <c r="Z569" s="5"/>
    </row>
    <row r="570" ht="18.75" customHeight="1">
      <c r="A570" s="1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5"/>
      <c r="V570" s="5"/>
      <c r="W570" s="5"/>
      <c r="X570" s="5"/>
      <c r="Y570" s="5"/>
      <c r="Z570" s="5"/>
    </row>
    <row r="571" ht="18.75" customHeight="1">
      <c r="A571" s="1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5"/>
      <c r="V571" s="5"/>
      <c r="W571" s="5"/>
      <c r="X571" s="5"/>
      <c r="Y571" s="5"/>
      <c r="Z571" s="5"/>
    </row>
    <row r="572" ht="18.75" customHeight="1">
      <c r="A572" s="1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5"/>
      <c r="V572" s="5"/>
      <c r="W572" s="5"/>
      <c r="X572" s="5"/>
      <c r="Y572" s="5"/>
      <c r="Z572" s="5"/>
    </row>
    <row r="573" ht="18.75" customHeight="1">
      <c r="A573" s="1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5"/>
      <c r="V573" s="5"/>
      <c r="W573" s="5"/>
      <c r="X573" s="5"/>
      <c r="Y573" s="5"/>
      <c r="Z573" s="5"/>
    </row>
    <row r="574" ht="18.75" customHeight="1">
      <c r="A574" s="1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5"/>
      <c r="V574" s="5"/>
      <c r="W574" s="5"/>
      <c r="X574" s="5"/>
      <c r="Y574" s="5"/>
      <c r="Z574" s="5"/>
    </row>
    <row r="575" ht="18.75" customHeight="1">
      <c r="A575" s="1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5"/>
      <c r="V575" s="5"/>
      <c r="W575" s="5"/>
      <c r="X575" s="5"/>
      <c r="Y575" s="5"/>
      <c r="Z575" s="5"/>
    </row>
    <row r="576" ht="18.75" customHeight="1">
      <c r="A576" s="1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5"/>
      <c r="V576" s="5"/>
      <c r="W576" s="5"/>
      <c r="X576" s="5"/>
      <c r="Y576" s="5"/>
      <c r="Z576" s="5"/>
    </row>
    <row r="577" ht="18.75" customHeight="1">
      <c r="A577" s="1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5"/>
      <c r="V577" s="5"/>
      <c r="W577" s="5"/>
      <c r="X577" s="5"/>
      <c r="Y577" s="5"/>
      <c r="Z577" s="5"/>
    </row>
    <row r="578" ht="18.75" customHeight="1">
      <c r="A578" s="1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5"/>
      <c r="V578" s="5"/>
      <c r="W578" s="5"/>
      <c r="X578" s="5"/>
      <c r="Y578" s="5"/>
      <c r="Z578" s="5"/>
    </row>
    <row r="579" ht="18.75" customHeight="1">
      <c r="A579" s="1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5"/>
      <c r="V579" s="5"/>
      <c r="W579" s="5"/>
      <c r="X579" s="5"/>
      <c r="Y579" s="5"/>
      <c r="Z579" s="5"/>
    </row>
    <row r="580" ht="18.75" customHeight="1">
      <c r="A580" s="1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5"/>
      <c r="V580" s="5"/>
      <c r="W580" s="5"/>
      <c r="X580" s="5"/>
      <c r="Y580" s="5"/>
      <c r="Z580" s="5"/>
    </row>
    <row r="581" ht="18.75" customHeight="1">
      <c r="A581" s="1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5"/>
      <c r="V581" s="5"/>
      <c r="W581" s="5"/>
      <c r="X581" s="5"/>
      <c r="Y581" s="5"/>
      <c r="Z581" s="5"/>
    </row>
    <row r="582" ht="18.75" customHeight="1">
      <c r="A582" s="1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5"/>
      <c r="V582" s="5"/>
      <c r="W582" s="5"/>
      <c r="X582" s="5"/>
      <c r="Y582" s="5"/>
      <c r="Z582" s="5"/>
    </row>
    <row r="583" ht="18.75" customHeight="1">
      <c r="A583" s="1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5"/>
      <c r="V583" s="5"/>
      <c r="W583" s="5"/>
      <c r="X583" s="5"/>
      <c r="Y583" s="5"/>
      <c r="Z583" s="5"/>
    </row>
    <row r="584" ht="18.75" customHeight="1">
      <c r="A584" s="1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5"/>
      <c r="V584" s="5"/>
      <c r="W584" s="5"/>
      <c r="X584" s="5"/>
      <c r="Y584" s="5"/>
      <c r="Z584" s="5"/>
    </row>
    <row r="585" ht="18.75" customHeight="1">
      <c r="A585" s="1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5"/>
      <c r="V585" s="5"/>
      <c r="W585" s="5"/>
      <c r="X585" s="5"/>
      <c r="Y585" s="5"/>
      <c r="Z585" s="5"/>
    </row>
    <row r="586" ht="18.75" customHeight="1">
      <c r="A586" s="1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5"/>
      <c r="V586" s="5"/>
      <c r="W586" s="5"/>
      <c r="X586" s="5"/>
      <c r="Y586" s="5"/>
      <c r="Z586" s="5"/>
    </row>
    <row r="587" ht="18.75" customHeight="1">
      <c r="A587" s="1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5"/>
      <c r="V587" s="5"/>
      <c r="W587" s="5"/>
      <c r="X587" s="5"/>
      <c r="Y587" s="5"/>
      <c r="Z587" s="5"/>
    </row>
    <row r="588" ht="18.75" customHeight="1">
      <c r="A588" s="1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5"/>
      <c r="V588" s="5"/>
      <c r="W588" s="5"/>
      <c r="X588" s="5"/>
      <c r="Y588" s="5"/>
      <c r="Z588" s="5"/>
    </row>
    <row r="589" ht="18.75" customHeight="1">
      <c r="A589" s="1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5"/>
      <c r="V589" s="5"/>
      <c r="W589" s="5"/>
      <c r="X589" s="5"/>
      <c r="Y589" s="5"/>
      <c r="Z589" s="5"/>
    </row>
    <row r="590" ht="18.75" customHeight="1">
      <c r="A590" s="1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5"/>
      <c r="V590" s="5"/>
      <c r="W590" s="5"/>
      <c r="X590" s="5"/>
      <c r="Y590" s="5"/>
      <c r="Z590" s="5"/>
    </row>
    <row r="591" ht="18.75" customHeight="1">
      <c r="A591" s="1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5"/>
      <c r="V591" s="5"/>
      <c r="W591" s="5"/>
      <c r="X591" s="5"/>
      <c r="Y591" s="5"/>
      <c r="Z591" s="5"/>
    </row>
    <row r="592" ht="18.75" customHeight="1">
      <c r="A592" s="1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5"/>
      <c r="V592" s="5"/>
      <c r="W592" s="5"/>
      <c r="X592" s="5"/>
      <c r="Y592" s="5"/>
      <c r="Z592" s="5"/>
    </row>
    <row r="593" ht="18.75" customHeight="1">
      <c r="A593" s="1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5"/>
      <c r="V593" s="5"/>
      <c r="W593" s="5"/>
      <c r="X593" s="5"/>
      <c r="Y593" s="5"/>
      <c r="Z593" s="5"/>
    </row>
    <row r="594" ht="18.75" customHeight="1">
      <c r="A594" s="1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5"/>
      <c r="V594" s="5"/>
      <c r="W594" s="5"/>
      <c r="X594" s="5"/>
      <c r="Y594" s="5"/>
      <c r="Z594" s="5"/>
    </row>
    <row r="595" ht="18.75" customHeight="1">
      <c r="A595" s="1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5"/>
      <c r="V595" s="5"/>
      <c r="W595" s="5"/>
      <c r="X595" s="5"/>
      <c r="Y595" s="5"/>
      <c r="Z595" s="5"/>
    </row>
    <row r="596" ht="18.75" customHeight="1">
      <c r="A596" s="1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5"/>
      <c r="V596" s="5"/>
      <c r="W596" s="5"/>
      <c r="X596" s="5"/>
      <c r="Y596" s="5"/>
      <c r="Z596" s="5"/>
    </row>
    <row r="597" ht="18.75" customHeight="1">
      <c r="A597" s="1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5"/>
      <c r="V597" s="5"/>
      <c r="W597" s="5"/>
      <c r="X597" s="5"/>
      <c r="Y597" s="5"/>
      <c r="Z597" s="5"/>
    </row>
    <row r="598" ht="18.75" customHeight="1">
      <c r="A598" s="1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5"/>
      <c r="V598" s="5"/>
      <c r="W598" s="5"/>
      <c r="X598" s="5"/>
      <c r="Y598" s="5"/>
      <c r="Z598" s="5"/>
    </row>
    <row r="599" ht="18.75" customHeight="1">
      <c r="A599" s="1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5"/>
      <c r="V599" s="5"/>
      <c r="W599" s="5"/>
      <c r="X599" s="5"/>
      <c r="Y599" s="5"/>
      <c r="Z599" s="5"/>
    </row>
    <row r="600" ht="18.75" customHeight="1">
      <c r="A600" s="1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5"/>
      <c r="V600" s="5"/>
      <c r="W600" s="5"/>
      <c r="X600" s="5"/>
      <c r="Y600" s="5"/>
      <c r="Z600" s="5"/>
    </row>
    <row r="601" ht="18.75" customHeight="1">
      <c r="A601" s="1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5"/>
      <c r="V601" s="5"/>
      <c r="W601" s="5"/>
      <c r="X601" s="5"/>
      <c r="Y601" s="5"/>
      <c r="Z601" s="5"/>
    </row>
    <row r="602" ht="18.75" customHeight="1">
      <c r="A602" s="1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5"/>
      <c r="V602" s="5"/>
      <c r="W602" s="5"/>
      <c r="X602" s="5"/>
      <c r="Y602" s="5"/>
      <c r="Z602" s="5"/>
    </row>
    <row r="603" ht="18.75" customHeight="1">
      <c r="A603" s="1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5"/>
      <c r="V603" s="5"/>
      <c r="W603" s="5"/>
      <c r="X603" s="5"/>
      <c r="Y603" s="5"/>
      <c r="Z603" s="5"/>
    </row>
    <row r="604" ht="18.75" customHeight="1">
      <c r="A604" s="1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5"/>
      <c r="V604" s="5"/>
      <c r="W604" s="5"/>
      <c r="X604" s="5"/>
      <c r="Y604" s="5"/>
      <c r="Z604" s="5"/>
    </row>
    <row r="605" ht="18.75" customHeight="1">
      <c r="A605" s="1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5"/>
      <c r="V605" s="5"/>
      <c r="W605" s="5"/>
      <c r="X605" s="5"/>
      <c r="Y605" s="5"/>
      <c r="Z605" s="5"/>
    </row>
    <row r="606" ht="18.75" customHeight="1">
      <c r="A606" s="1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5"/>
      <c r="V606" s="5"/>
      <c r="W606" s="5"/>
      <c r="X606" s="5"/>
      <c r="Y606" s="5"/>
      <c r="Z606" s="5"/>
    </row>
    <row r="607" ht="18.75" customHeight="1">
      <c r="A607" s="1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5"/>
      <c r="V607" s="5"/>
      <c r="W607" s="5"/>
      <c r="X607" s="5"/>
      <c r="Y607" s="5"/>
      <c r="Z607" s="5"/>
    </row>
    <row r="608" ht="18.75" customHeight="1">
      <c r="A608" s="1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5"/>
      <c r="V608" s="5"/>
      <c r="W608" s="5"/>
      <c r="X608" s="5"/>
      <c r="Y608" s="5"/>
      <c r="Z608" s="5"/>
    </row>
    <row r="609" ht="18.75" customHeight="1">
      <c r="A609" s="1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5"/>
      <c r="V609" s="5"/>
      <c r="W609" s="5"/>
      <c r="X609" s="5"/>
      <c r="Y609" s="5"/>
      <c r="Z609" s="5"/>
    </row>
    <row r="610" ht="18.75" customHeight="1">
      <c r="A610" s="1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5"/>
      <c r="V610" s="5"/>
      <c r="W610" s="5"/>
      <c r="X610" s="5"/>
      <c r="Y610" s="5"/>
      <c r="Z610" s="5"/>
    </row>
    <row r="611" ht="18.75" customHeight="1">
      <c r="A611" s="1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5"/>
      <c r="V611" s="5"/>
      <c r="W611" s="5"/>
      <c r="X611" s="5"/>
      <c r="Y611" s="5"/>
      <c r="Z611" s="5"/>
    </row>
    <row r="612" ht="18.75" customHeight="1">
      <c r="A612" s="1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5"/>
      <c r="V612" s="5"/>
      <c r="W612" s="5"/>
      <c r="X612" s="5"/>
      <c r="Y612" s="5"/>
      <c r="Z612" s="5"/>
    </row>
    <row r="613" ht="18.75" customHeight="1">
      <c r="A613" s="1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5"/>
      <c r="V613" s="5"/>
      <c r="W613" s="5"/>
      <c r="X613" s="5"/>
      <c r="Y613" s="5"/>
      <c r="Z613" s="5"/>
    </row>
    <row r="614" ht="18.75" customHeight="1">
      <c r="A614" s="1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5"/>
      <c r="V614" s="5"/>
      <c r="W614" s="5"/>
      <c r="X614" s="5"/>
      <c r="Y614" s="5"/>
      <c r="Z614" s="5"/>
    </row>
    <row r="615" ht="18.75" customHeight="1">
      <c r="A615" s="1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5"/>
      <c r="V615" s="5"/>
      <c r="W615" s="5"/>
      <c r="X615" s="5"/>
      <c r="Y615" s="5"/>
      <c r="Z615" s="5"/>
    </row>
    <row r="616" ht="18.75" customHeight="1">
      <c r="A616" s="1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5"/>
      <c r="V616" s="5"/>
      <c r="W616" s="5"/>
      <c r="X616" s="5"/>
      <c r="Y616" s="5"/>
      <c r="Z616" s="5"/>
    </row>
    <row r="617" ht="18.75" customHeight="1">
      <c r="A617" s="1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5"/>
      <c r="V617" s="5"/>
      <c r="W617" s="5"/>
      <c r="X617" s="5"/>
      <c r="Y617" s="5"/>
      <c r="Z617" s="5"/>
    </row>
    <row r="618" ht="18.75" customHeight="1">
      <c r="A618" s="1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5"/>
      <c r="V618" s="5"/>
      <c r="W618" s="5"/>
      <c r="X618" s="5"/>
      <c r="Y618" s="5"/>
      <c r="Z618" s="5"/>
    </row>
    <row r="619" ht="18.75" customHeight="1">
      <c r="A619" s="1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5"/>
      <c r="V619" s="5"/>
      <c r="W619" s="5"/>
      <c r="X619" s="5"/>
      <c r="Y619" s="5"/>
      <c r="Z619" s="5"/>
    </row>
    <row r="620" ht="18.75" customHeight="1">
      <c r="A620" s="1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5"/>
      <c r="V620" s="5"/>
      <c r="W620" s="5"/>
      <c r="X620" s="5"/>
      <c r="Y620" s="5"/>
      <c r="Z620" s="5"/>
    </row>
    <row r="621" ht="18.75" customHeight="1">
      <c r="A621" s="1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5"/>
      <c r="V621" s="5"/>
      <c r="W621" s="5"/>
      <c r="X621" s="5"/>
      <c r="Y621" s="5"/>
      <c r="Z621" s="5"/>
    </row>
    <row r="622" ht="18.75" customHeight="1">
      <c r="A622" s="1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5"/>
      <c r="V622" s="5"/>
      <c r="W622" s="5"/>
      <c r="X622" s="5"/>
      <c r="Y622" s="5"/>
      <c r="Z622" s="5"/>
    </row>
    <row r="623" ht="18.75" customHeight="1">
      <c r="A623" s="1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5"/>
      <c r="V623" s="5"/>
      <c r="W623" s="5"/>
      <c r="X623" s="5"/>
      <c r="Y623" s="5"/>
      <c r="Z623" s="5"/>
    </row>
    <row r="624" ht="18.75" customHeight="1">
      <c r="A624" s="1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5"/>
      <c r="V624" s="5"/>
      <c r="W624" s="5"/>
      <c r="X624" s="5"/>
      <c r="Y624" s="5"/>
      <c r="Z624" s="5"/>
    </row>
    <row r="625" ht="18.75" customHeight="1">
      <c r="A625" s="1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5"/>
      <c r="V625" s="5"/>
      <c r="W625" s="5"/>
      <c r="X625" s="5"/>
      <c r="Y625" s="5"/>
      <c r="Z625" s="5"/>
    </row>
    <row r="626" ht="18.75" customHeight="1">
      <c r="A626" s="1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5"/>
      <c r="V626" s="5"/>
      <c r="W626" s="5"/>
      <c r="X626" s="5"/>
      <c r="Y626" s="5"/>
      <c r="Z626" s="5"/>
    </row>
    <row r="627" ht="18.75" customHeight="1">
      <c r="A627" s="1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5"/>
      <c r="V627" s="5"/>
      <c r="W627" s="5"/>
      <c r="X627" s="5"/>
      <c r="Y627" s="5"/>
      <c r="Z627" s="5"/>
    </row>
    <row r="628" ht="18.75" customHeight="1">
      <c r="A628" s="1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5"/>
      <c r="V628" s="5"/>
      <c r="W628" s="5"/>
      <c r="X628" s="5"/>
      <c r="Y628" s="5"/>
      <c r="Z628" s="5"/>
    </row>
    <row r="629" ht="18.75" customHeight="1">
      <c r="A629" s="1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5"/>
      <c r="V629" s="5"/>
      <c r="W629" s="5"/>
      <c r="X629" s="5"/>
      <c r="Y629" s="5"/>
      <c r="Z629" s="5"/>
    </row>
    <row r="630" ht="18.75" customHeight="1">
      <c r="A630" s="1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5"/>
      <c r="V630" s="5"/>
      <c r="W630" s="5"/>
      <c r="X630" s="5"/>
      <c r="Y630" s="5"/>
      <c r="Z630" s="5"/>
    </row>
    <row r="631" ht="18.75" customHeight="1">
      <c r="A631" s="1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5"/>
      <c r="V631" s="5"/>
      <c r="W631" s="5"/>
      <c r="X631" s="5"/>
      <c r="Y631" s="5"/>
      <c r="Z631" s="5"/>
    </row>
    <row r="632" ht="18.75" customHeight="1">
      <c r="A632" s="1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5"/>
      <c r="V632" s="5"/>
      <c r="W632" s="5"/>
      <c r="X632" s="5"/>
      <c r="Y632" s="5"/>
      <c r="Z632" s="5"/>
    </row>
    <row r="633" ht="18.75" customHeight="1">
      <c r="A633" s="1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5"/>
      <c r="V633" s="5"/>
      <c r="W633" s="5"/>
      <c r="X633" s="5"/>
      <c r="Y633" s="5"/>
      <c r="Z633" s="5"/>
    </row>
    <row r="634" ht="18.75" customHeight="1">
      <c r="A634" s="1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5"/>
      <c r="V634" s="5"/>
      <c r="W634" s="5"/>
      <c r="X634" s="5"/>
      <c r="Y634" s="5"/>
      <c r="Z634" s="5"/>
    </row>
    <row r="635" ht="18.75" customHeight="1">
      <c r="A635" s="1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5"/>
      <c r="V635" s="5"/>
      <c r="W635" s="5"/>
      <c r="X635" s="5"/>
      <c r="Y635" s="5"/>
      <c r="Z635" s="5"/>
    </row>
    <row r="636" ht="18.75" customHeight="1">
      <c r="A636" s="1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5"/>
      <c r="V636" s="5"/>
      <c r="W636" s="5"/>
      <c r="X636" s="5"/>
      <c r="Y636" s="5"/>
      <c r="Z636" s="5"/>
    </row>
    <row r="637" ht="18.75" customHeight="1">
      <c r="A637" s="1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5"/>
      <c r="V637" s="5"/>
      <c r="W637" s="5"/>
      <c r="X637" s="5"/>
      <c r="Y637" s="5"/>
      <c r="Z637" s="5"/>
    </row>
    <row r="638" ht="18.75" customHeight="1">
      <c r="A638" s="1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5"/>
      <c r="V638" s="5"/>
      <c r="W638" s="5"/>
      <c r="X638" s="5"/>
      <c r="Y638" s="5"/>
      <c r="Z638" s="5"/>
    </row>
    <row r="639" ht="18.75" customHeight="1">
      <c r="A639" s="1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5"/>
      <c r="V639" s="5"/>
      <c r="W639" s="5"/>
      <c r="X639" s="5"/>
      <c r="Y639" s="5"/>
      <c r="Z639" s="5"/>
    </row>
    <row r="640" ht="18.75" customHeight="1">
      <c r="A640" s="1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5"/>
      <c r="V640" s="5"/>
      <c r="W640" s="5"/>
      <c r="X640" s="5"/>
      <c r="Y640" s="5"/>
      <c r="Z640" s="5"/>
    </row>
    <row r="641" ht="18.75" customHeight="1">
      <c r="A641" s="1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5"/>
      <c r="V641" s="5"/>
      <c r="W641" s="5"/>
      <c r="X641" s="5"/>
      <c r="Y641" s="5"/>
      <c r="Z641" s="5"/>
    </row>
    <row r="642" ht="18.75" customHeight="1">
      <c r="A642" s="1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5"/>
      <c r="V642" s="5"/>
      <c r="W642" s="5"/>
      <c r="X642" s="5"/>
      <c r="Y642" s="5"/>
      <c r="Z642" s="5"/>
    </row>
    <row r="643" ht="18.75" customHeight="1">
      <c r="A643" s="1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5"/>
      <c r="V643" s="5"/>
      <c r="W643" s="5"/>
      <c r="X643" s="5"/>
      <c r="Y643" s="5"/>
      <c r="Z643" s="5"/>
    </row>
    <row r="644" ht="18.75" customHeight="1">
      <c r="A644" s="1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5"/>
      <c r="V644" s="5"/>
      <c r="W644" s="5"/>
      <c r="X644" s="5"/>
      <c r="Y644" s="5"/>
      <c r="Z644" s="5"/>
    </row>
    <row r="645" ht="18.75" customHeight="1">
      <c r="A645" s="1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5"/>
      <c r="V645" s="5"/>
      <c r="W645" s="5"/>
      <c r="X645" s="5"/>
      <c r="Y645" s="5"/>
      <c r="Z645" s="5"/>
    </row>
    <row r="646" ht="18.75" customHeight="1">
      <c r="A646" s="1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5"/>
      <c r="V646" s="5"/>
      <c r="W646" s="5"/>
      <c r="X646" s="5"/>
      <c r="Y646" s="5"/>
      <c r="Z646" s="5"/>
    </row>
    <row r="647" ht="18.75" customHeight="1">
      <c r="A647" s="1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5"/>
      <c r="V647" s="5"/>
      <c r="W647" s="5"/>
      <c r="X647" s="5"/>
      <c r="Y647" s="5"/>
      <c r="Z647" s="5"/>
    </row>
    <row r="648" ht="18.75" customHeight="1">
      <c r="A648" s="1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5"/>
      <c r="V648" s="5"/>
      <c r="W648" s="5"/>
      <c r="X648" s="5"/>
      <c r="Y648" s="5"/>
      <c r="Z648" s="5"/>
    </row>
    <row r="649" ht="18.75" customHeight="1">
      <c r="A649" s="1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5"/>
      <c r="V649" s="5"/>
      <c r="W649" s="5"/>
      <c r="X649" s="5"/>
      <c r="Y649" s="5"/>
      <c r="Z649" s="5"/>
    </row>
    <row r="650" ht="18.75" customHeight="1">
      <c r="A650" s="1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5"/>
      <c r="V650" s="5"/>
      <c r="W650" s="5"/>
      <c r="X650" s="5"/>
      <c r="Y650" s="5"/>
      <c r="Z650" s="5"/>
    </row>
    <row r="651" ht="18.75" customHeight="1">
      <c r="A651" s="1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5"/>
      <c r="V651" s="5"/>
      <c r="W651" s="5"/>
      <c r="X651" s="5"/>
      <c r="Y651" s="5"/>
      <c r="Z651" s="5"/>
    </row>
    <row r="652" ht="18.75" customHeight="1">
      <c r="A652" s="1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5"/>
      <c r="V652" s="5"/>
      <c r="W652" s="5"/>
      <c r="X652" s="5"/>
      <c r="Y652" s="5"/>
      <c r="Z652" s="5"/>
    </row>
    <row r="653" ht="18.75" customHeight="1">
      <c r="A653" s="1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5"/>
      <c r="V653" s="5"/>
      <c r="W653" s="5"/>
      <c r="X653" s="5"/>
      <c r="Y653" s="5"/>
      <c r="Z653" s="5"/>
    </row>
    <row r="654" ht="18.75" customHeight="1">
      <c r="A654" s="1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5"/>
      <c r="V654" s="5"/>
      <c r="W654" s="5"/>
      <c r="X654" s="5"/>
      <c r="Y654" s="5"/>
      <c r="Z654" s="5"/>
    </row>
    <row r="655" ht="18.75" customHeight="1">
      <c r="A655" s="1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5"/>
      <c r="V655" s="5"/>
      <c r="W655" s="5"/>
      <c r="X655" s="5"/>
      <c r="Y655" s="5"/>
      <c r="Z655" s="5"/>
    </row>
    <row r="656" ht="18.75" customHeight="1">
      <c r="A656" s="1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5"/>
      <c r="V656" s="5"/>
      <c r="W656" s="5"/>
      <c r="X656" s="5"/>
      <c r="Y656" s="5"/>
      <c r="Z656" s="5"/>
    </row>
    <row r="657" ht="18.75" customHeight="1">
      <c r="A657" s="1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5"/>
      <c r="V657" s="5"/>
      <c r="W657" s="5"/>
      <c r="X657" s="5"/>
      <c r="Y657" s="5"/>
      <c r="Z657" s="5"/>
    </row>
    <row r="658" ht="18.75" customHeight="1">
      <c r="A658" s="1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5"/>
      <c r="V658" s="5"/>
      <c r="W658" s="5"/>
      <c r="X658" s="5"/>
      <c r="Y658" s="5"/>
      <c r="Z658" s="5"/>
    </row>
    <row r="659" ht="18.75" customHeight="1">
      <c r="A659" s="1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5"/>
      <c r="V659" s="5"/>
      <c r="W659" s="5"/>
      <c r="X659" s="5"/>
      <c r="Y659" s="5"/>
      <c r="Z659" s="5"/>
    </row>
    <row r="660" ht="18.75" customHeight="1">
      <c r="A660" s="1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5"/>
      <c r="V660" s="5"/>
      <c r="W660" s="5"/>
      <c r="X660" s="5"/>
      <c r="Y660" s="5"/>
      <c r="Z660" s="5"/>
    </row>
    <row r="661" ht="18.75" customHeight="1">
      <c r="A661" s="1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5"/>
      <c r="V661" s="5"/>
      <c r="W661" s="5"/>
      <c r="X661" s="5"/>
      <c r="Y661" s="5"/>
      <c r="Z661" s="5"/>
    </row>
    <row r="662" ht="18.75" customHeight="1">
      <c r="A662" s="1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5"/>
      <c r="V662" s="5"/>
      <c r="W662" s="5"/>
      <c r="X662" s="5"/>
      <c r="Y662" s="5"/>
      <c r="Z662" s="5"/>
    </row>
    <row r="663" ht="18.75" customHeight="1">
      <c r="A663" s="1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5"/>
      <c r="V663" s="5"/>
      <c r="W663" s="5"/>
      <c r="X663" s="5"/>
      <c r="Y663" s="5"/>
      <c r="Z663" s="5"/>
    </row>
    <row r="664" ht="18.75" customHeight="1">
      <c r="A664" s="1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5"/>
      <c r="V664" s="5"/>
      <c r="W664" s="5"/>
      <c r="X664" s="5"/>
      <c r="Y664" s="5"/>
      <c r="Z664" s="5"/>
    </row>
    <row r="665" ht="18.75" customHeight="1">
      <c r="A665" s="1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5"/>
      <c r="V665" s="5"/>
      <c r="W665" s="5"/>
      <c r="X665" s="5"/>
      <c r="Y665" s="5"/>
      <c r="Z665" s="5"/>
    </row>
    <row r="666" ht="18.75" customHeight="1">
      <c r="A666" s="1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5"/>
      <c r="V666" s="5"/>
      <c r="W666" s="5"/>
      <c r="X666" s="5"/>
      <c r="Y666" s="5"/>
      <c r="Z666" s="5"/>
    </row>
    <row r="667" ht="18.75" customHeight="1">
      <c r="A667" s="1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5"/>
      <c r="V667" s="5"/>
      <c r="W667" s="5"/>
      <c r="X667" s="5"/>
      <c r="Y667" s="5"/>
      <c r="Z667" s="5"/>
    </row>
    <row r="668" ht="18.75" customHeight="1">
      <c r="A668" s="1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5"/>
      <c r="V668" s="5"/>
      <c r="W668" s="5"/>
      <c r="X668" s="5"/>
      <c r="Y668" s="5"/>
      <c r="Z668" s="5"/>
    </row>
    <row r="669" ht="18.75" customHeight="1">
      <c r="A669" s="1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5"/>
      <c r="V669" s="5"/>
      <c r="W669" s="5"/>
      <c r="X669" s="5"/>
      <c r="Y669" s="5"/>
      <c r="Z669" s="5"/>
    </row>
    <row r="670" ht="18.75" customHeight="1">
      <c r="A670" s="1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5"/>
      <c r="V670" s="5"/>
      <c r="W670" s="5"/>
      <c r="X670" s="5"/>
      <c r="Y670" s="5"/>
      <c r="Z670" s="5"/>
    </row>
    <row r="671" ht="18.75" customHeight="1">
      <c r="A671" s="1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5"/>
      <c r="V671" s="5"/>
      <c r="W671" s="5"/>
      <c r="X671" s="5"/>
      <c r="Y671" s="5"/>
      <c r="Z671" s="5"/>
    </row>
    <row r="672" ht="18.75" customHeight="1">
      <c r="A672" s="1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5"/>
      <c r="V672" s="5"/>
      <c r="W672" s="5"/>
      <c r="X672" s="5"/>
      <c r="Y672" s="5"/>
      <c r="Z672" s="5"/>
    </row>
    <row r="673" ht="18.75" customHeight="1">
      <c r="A673" s="1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5"/>
      <c r="V673" s="5"/>
      <c r="W673" s="5"/>
      <c r="X673" s="5"/>
      <c r="Y673" s="5"/>
      <c r="Z673" s="5"/>
    </row>
    <row r="674" ht="18.75" customHeight="1">
      <c r="A674" s="1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5"/>
      <c r="V674" s="5"/>
      <c r="W674" s="5"/>
      <c r="X674" s="5"/>
      <c r="Y674" s="5"/>
      <c r="Z674" s="5"/>
    </row>
    <row r="675" ht="18.75" customHeight="1">
      <c r="A675" s="1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5"/>
      <c r="V675" s="5"/>
      <c r="W675" s="5"/>
      <c r="X675" s="5"/>
      <c r="Y675" s="5"/>
      <c r="Z675" s="5"/>
    </row>
    <row r="676" ht="18.75" customHeight="1">
      <c r="A676" s="1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5"/>
      <c r="V676" s="5"/>
      <c r="W676" s="5"/>
      <c r="X676" s="5"/>
      <c r="Y676" s="5"/>
      <c r="Z676" s="5"/>
    </row>
    <row r="677" ht="18.75" customHeight="1">
      <c r="A677" s="1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5"/>
      <c r="V677" s="5"/>
      <c r="W677" s="5"/>
      <c r="X677" s="5"/>
      <c r="Y677" s="5"/>
      <c r="Z677" s="5"/>
    </row>
    <row r="678" ht="18.75" customHeight="1">
      <c r="A678" s="1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5"/>
      <c r="V678" s="5"/>
      <c r="W678" s="5"/>
      <c r="X678" s="5"/>
      <c r="Y678" s="5"/>
      <c r="Z678" s="5"/>
    </row>
    <row r="679" ht="18.75" customHeight="1">
      <c r="A679" s="1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5"/>
      <c r="V679" s="5"/>
      <c r="W679" s="5"/>
      <c r="X679" s="5"/>
      <c r="Y679" s="5"/>
      <c r="Z679" s="5"/>
    </row>
    <row r="680" ht="18.75" customHeight="1">
      <c r="A680" s="1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5"/>
      <c r="V680" s="5"/>
      <c r="W680" s="5"/>
      <c r="X680" s="5"/>
      <c r="Y680" s="5"/>
      <c r="Z680" s="5"/>
    </row>
    <row r="681" ht="18.75" customHeight="1">
      <c r="A681" s="1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5"/>
      <c r="V681" s="5"/>
      <c r="W681" s="5"/>
      <c r="X681" s="5"/>
      <c r="Y681" s="5"/>
      <c r="Z681" s="5"/>
    </row>
    <row r="682" ht="18.75" customHeight="1">
      <c r="A682" s="1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5"/>
      <c r="V682" s="5"/>
      <c r="W682" s="5"/>
      <c r="X682" s="5"/>
      <c r="Y682" s="5"/>
      <c r="Z682" s="5"/>
    </row>
    <row r="683" ht="18.75" customHeight="1">
      <c r="A683" s="1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5"/>
      <c r="V683" s="5"/>
      <c r="W683" s="5"/>
      <c r="X683" s="5"/>
      <c r="Y683" s="5"/>
      <c r="Z683" s="5"/>
    </row>
    <row r="684" ht="18.75" customHeight="1">
      <c r="A684" s="1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5"/>
      <c r="V684" s="5"/>
      <c r="W684" s="5"/>
      <c r="X684" s="5"/>
      <c r="Y684" s="5"/>
      <c r="Z684" s="5"/>
    </row>
    <row r="685" ht="18.75" customHeight="1">
      <c r="A685" s="1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5"/>
      <c r="V685" s="5"/>
      <c r="W685" s="5"/>
      <c r="X685" s="5"/>
      <c r="Y685" s="5"/>
      <c r="Z685" s="5"/>
    </row>
    <row r="686" ht="18.75" customHeight="1">
      <c r="A686" s="1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5"/>
      <c r="V686" s="5"/>
      <c r="W686" s="5"/>
      <c r="X686" s="5"/>
      <c r="Y686" s="5"/>
      <c r="Z686" s="5"/>
    </row>
    <row r="687" ht="18.75" customHeight="1">
      <c r="A687" s="1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5"/>
      <c r="V687" s="5"/>
      <c r="W687" s="5"/>
      <c r="X687" s="5"/>
      <c r="Y687" s="5"/>
      <c r="Z687" s="5"/>
    </row>
    <row r="688" ht="18.75" customHeight="1">
      <c r="A688" s="1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5"/>
      <c r="V688" s="5"/>
      <c r="W688" s="5"/>
      <c r="X688" s="5"/>
      <c r="Y688" s="5"/>
      <c r="Z688" s="5"/>
    </row>
    <row r="689" ht="18.75" customHeight="1">
      <c r="A689" s="1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5"/>
      <c r="V689" s="5"/>
      <c r="W689" s="5"/>
      <c r="X689" s="5"/>
      <c r="Y689" s="5"/>
      <c r="Z689" s="5"/>
    </row>
    <row r="690" ht="18.75" customHeight="1">
      <c r="A690" s="1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5"/>
      <c r="V690" s="5"/>
      <c r="W690" s="5"/>
      <c r="X690" s="5"/>
      <c r="Y690" s="5"/>
      <c r="Z690" s="5"/>
    </row>
    <row r="691" ht="18.75" customHeight="1">
      <c r="A691" s="1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5"/>
      <c r="V691" s="5"/>
      <c r="W691" s="5"/>
      <c r="X691" s="5"/>
      <c r="Y691" s="5"/>
      <c r="Z691" s="5"/>
    </row>
    <row r="692" ht="18.75" customHeight="1">
      <c r="A692" s="1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5"/>
      <c r="V692" s="5"/>
      <c r="W692" s="5"/>
      <c r="X692" s="5"/>
      <c r="Y692" s="5"/>
      <c r="Z692" s="5"/>
    </row>
    <row r="693" ht="18.75" customHeight="1">
      <c r="A693" s="1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5"/>
      <c r="V693" s="5"/>
      <c r="W693" s="5"/>
      <c r="X693" s="5"/>
      <c r="Y693" s="5"/>
      <c r="Z693" s="5"/>
    </row>
    <row r="694" ht="18.75" customHeight="1">
      <c r="A694" s="1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5"/>
      <c r="V694" s="5"/>
      <c r="W694" s="5"/>
      <c r="X694" s="5"/>
      <c r="Y694" s="5"/>
      <c r="Z694" s="5"/>
    </row>
    <row r="695" ht="18.75" customHeight="1">
      <c r="A695" s="1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5"/>
      <c r="V695" s="5"/>
      <c r="W695" s="5"/>
      <c r="X695" s="5"/>
      <c r="Y695" s="5"/>
      <c r="Z695" s="5"/>
    </row>
    <row r="696" ht="18.75" customHeight="1">
      <c r="A696" s="1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5"/>
      <c r="V696" s="5"/>
      <c r="W696" s="5"/>
      <c r="X696" s="5"/>
      <c r="Y696" s="5"/>
      <c r="Z696" s="5"/>
    </row>
    <row r="697" ht="18.75" customHeight="1">
      <c r="A697" s="1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5"/>
      <c r="V697" s="5"/>
      <c r="W697" s="5"/>
      <c r="X697" s="5"/>
      <c r="Y697" s="5"/>
      <c r="Z697" s="5"/>
    </row>
    <row r="698" ht="18.75" customHeight="1">
      <c r="A698" s="1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5"/>
      <c r="V698" s="5"/>
      <c r="W698" s="5"/>
      <c r="X698" s="5"/>
      <c r="Y698" s="5"/>
      <c r="Z698" s="5"/>
    </row>
    <row r="699" ht="18.75" customHeight="1">
      <c r="A699" s="1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5"/>
      <c r="V699" s="5"/>
      <c r="W699" s="5"/>
      <c r="X699" s="5"/>
      <c r="Y699" s="5"/>
      <c r="Z699" s="5"/>
    </row>
    <row r="700" ht="18.75" customHeight="1">
      <c r="A700" s="1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5"/>
      <c r="V700" s="5"/>
      <c r="W700" s="5"/>
      <c r="X700" s="5"/>
      <c r="Y700" s="5"/>
      <c r="Z700" s="5"/>
    </row>
    <row r="701" ht="18.75" customHeight="1">
      <c r="A701" s="1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5"/>
      <c r="V701" s="5"/>
      <c r="W701" s="5"/>
      <c r="X701" s="5"/>
      <c r="Y701" s="5"/>
      <c r="Z701" s="5"/>
    </row>
    <row r="702" ht="18.75" customHeight="1">
      <c r="A702" s="1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5"/>
      <c r="V702" s="5"/>
      <c r="W702" s="5"/>
      <c r="X702" s="5"/>
      <c r="Y702" s="5"/>
      <c r="Z702" s="5"/>
    </row>
    <row r="703" ht="18.75" customHeight="1">
      <c r="A703" s="1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5"/>
      <c r="V703" s="5"/>
      <c r="W703" s="5"/>
      <c r="X703" s="5"/>
      <c r="Y703" s="5"/>
      <c r="Z703" s="5"/>
    </row>
    <row r="704" ht="18.75" customHeight="1">
      <c r="A704" s="1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5"/>
      <c r="V704" s="5"/>
      <c r="W704" s="5"/>
      <c r="X704" s="5"/>
      <c r="Y704" s="5"/>
      <c r="Z704" s="5"/>
    </row>
    <row r="705" ht="18.75" customHeight="1">
      <c r="A705" s="1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5"/>
      <c r="V705" s="5"/>
      <c r="W705" s="5"/>
      <c r="X705" s="5"/>
      <c r="Y705" s="5"/>
      <c r="Z705" s="5"/>
    </row>
    <row r="706" ht="18.75" customHeight="1">
      <c r="A706" s="1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5"/>
      <c r="V706" s="5"/>
      <c r="W706" s="5"/>
      <c r="X706" s="5"/>
      <c r="Y706" s="5"/>
      <c r="Z706" s="5"/>
    </row>
    <row r="707" ht="18.75" customHeight="1">
      <c r="A707" s="1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5"/>
      <c r="V707" s="5"/>
      <c r="W707" s="5"/>
      <c r="X707" s="5"/>
      <c r="Y707" s="5"/>
      <c r="Z707" s="5"/>
    </row>
    <row r="708" ht="18.75" customHeight="1">
      <c r="A708" s="1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5"/>
      <c r="V708" s="5"/>
      <c r="W708" s="5"/>
      <c r="X708" s="5"/>
      <c r="Y708" s="5"/>
      <c r="Z708" s="5"/>
    </row>
    <row r="709" ht="18.75" customHeight="1">
      <c r="A709" s="1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5"/>
      <c r="V709" s="5"/>
      <c r="W709" s="5"/>
      <c r="X709" s="5"/>
      <c r="Y709" s="5"/>
      <c r="Z709" s="5"/>
    </row>
    <row r="710" ht="18.75" customHeight="1">
      <c r="A710" s="1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5"/>
      <c r="V710" s="5"/>
      <c r="W710" s="5"/>
      <c r="X710" s="5"/>
      <c r="Y710" s="5"/>
      <c r="Z710" s="5"/>
    </row>
    <row r="711" ht="18.75" customHeight="1">
      <c r="A711" s="1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5"/>
      <c r="V711" s="5"/>
      <c r="W711" s="5"/>
      <c r="X711" s="5"/>
      <c r="Y711" s="5"/>
      <c r="Z711" s="5"/>
    </row>
    <row r="712" ht="18.75" customHeight="1">
      <c r="A712" s="1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5"/>
      <c r="V712" s="5"/>
      <c r="W712" s="5"/>
      <c r="X712" s="5"/>
      <c r="Y712" s="5"/>
      <c r="Z712" s="5"/>
    </row>
    <row r="713" ht="18.75" customHeight="1">
      <c r="A713" s="1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5"/>
      <c r="V713" s="5"/>
      <c r="W713" s="5"/>
      <c r="X713" s="5"/>
      <c r="Y713" s="5"/>
      <c r="Z713" s="5"/>
    </row>
    <row r="714" ht="18.75" customHeight="1">
      <c r="A714" s="1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5"/>
      <c r="V714" s="5"/>
      <c r="W714" s="5"/>
      <c r="X714" s="5"/>
      <c r="Y714" s="5"/>
      <c r="Z714" s="5"/>
    </row>
    <row r="715" ht="18.75" customHeight="1">
      <c r="A715" s="1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5"/>
      <c r="V715" s="5"/>
      <c r="W715" s="5"/>
      <c r="X715" s="5"/>
      <c r="Y715" s="5"/>
      <c r="Z715" s="5"/>
    </row>
    <row r="716" ht="18.75" customHeight="1">
      <c r="A716" s="1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5"/>
      <c r="V716" s="5"/>
      <c r="W716" s="5"/>
      <c r="X716" s="5"/>
      <c r="Y716" s="5"/>
      <c r="Z716" s="5"/>
    </row>
    <row r="717" ht="18.75" customHeight="1">
      <c r="A717" s="1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5"/>
      <c r="V717" s="5"/>
      <c r="W717" s="5"/>
      <c r="X717" s="5"/>
      <c r="Y717" s="5"/>
      <c r="Z717" s="5"/>
    </row>
    <row r="718" ht="18.75" customHeight="1">
      <c r="A718" s="1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5"/>
      <c r="V718" s="5"/>
      <c r="W718" s="5"/>
      <c r="X718" s="5"/>
      <c r="Y718" s="5"/>
      <c r="Z718" s="5"/>
    </row>
    <row r="719" ht="18.75" customHeight="1">
      <c r="A719" s="1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5"/>
      <c r="V719" s="5"/>
      <c r="W719" s="5"/>
      <c r="X719" s="5"/>
      <c r="Y719" s="5"/>
      <c r="Z719" s="5"/>
    </row>
    <row r="720" ht="18.75" customHeight="1">
      <c r="A720" s="1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5"/>
      <c r="V720" s="5"/>
      <c r="W720" s="5"/>
      <c r="X720" s="5"/>
      <c r="Y720" s="5"/>
      <c r="Z720" s="5"/>
    </row>
    <row r="721" ht="18.75" customHeight="1">
      <c r="A721" s="1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5"/>
      <c r="V721" s="5"/>
      <c r="W721" s="5"/>
      <c r="X721" s="5"/>
      <c r="Y721" s="5"/>
      <c r="Z721" s="5"/>
    </row>
    <row r="722" ht="18.75" customHeight="1">
      <c r="A722" s="1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5"/>
      <c r="V722" s="5"/>
      <c r="W722" s="5"/>
      <c r="X722" s="5"/>
      <c r="Y722" s="5"/>
      <c r="Z722" s="5"/>
    </row>
    <row r="723" ht="18.75" customHeight="1">
      <c r="A723" s="1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5"/>
      <c r="V723" s="5"/>
      <c r="W723" s="5"/>
      <c r="X723" s="5"/>
      <c r="Y723" s="5"/>
      <c r="Z723" s="5"/>
    </row>
    <row r="724" ht="18.75" customHeight="1">
      <c r="A724" s="1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5"/>
      <c r="V724" s="5"/>
      <c r="W724" s="5"/>
      <c r="X724" s="5"/>
      <c r="Y724" s="5"/>
      <c r="Z724" s="5"/>
    </row>
    <row r="725" ht="18.75" customHeight="1">
      <c r="A725" s="1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5"/>
      <c r="V725" s="5"/>
      <c r="W725" s="5"/>
      <c r="X725" s="5"/>
      <c r="Y725" s="5"/>
      <c r="Z725" s="5"/>
    </row>
    <row r="726" ht="18.75" customHeight="1">
      <c r="A726" s="1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5"/>
      <c r="V726" s="5"/>
      <c r="W726" s="5"/>
      <c r="X726" s="5"/>
      <c r="Y726" s="5"/>
      <c r="Z726" s="5"/>
    </row>
    <row r="727" ht="18.75" customHeight="1">
      <c r="A727" s="1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5"/>
      <c r="V727" s="5"/>
      <c r="W727" s="5"/>
      <c r="X727" s="5"/>
      <c r="Y727" s="5"/>
      <c r="Z727" s="5"/>
    </row>
    <row r="728" ht="18.75" customHeight="1">
      <c r="A728" s="1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5"/>
      <c r="V728" s="5"/>
      <c r="W728" s="5"/>
      <c r="X728" s="5"/>
      <c r="Y728" s="5"/>
      <c r="Z728" s="5"/>
    </row>
    <row r="729" ht="18.75" customHeight="1">
      <c r="A729" s="1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5"/>
      <c r="V729" s="5"/>
      <c r="W729" s="5"/>
      <c r="X729" s="5"/>
      <c r="Y729" s="5"/>
      <c r="Z729" s="5"/>
    </row>
    <row r="730" ht="18.75" customHeight="1">
      <c r="A730" s="1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5"/>
      <c r="V730" s="5"/>
      <c r="W730" s="5"/>
      <c r="X730" s="5"/>
      <c r="Y730" s="5"/>
      <c r="Z730" s="5"/>
    </row>
    <row r="731" ht="18.75" customHeight="1">
      <c r="A731" s="1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5"/>
      <c r="V731" s="5"/>
      <c r="W731" s="5"/>
      <c r="X731" s="5"/>
      <c r="Y731" s="5"/>
      <c r="Z731" s="5"/>
    </row>
    <row r="732" ht="18.75" customHeight="1">
      <c r="A732" s="1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5"/>
      <c r="V732" s="5"/>
      <c r="W732" s="5"/>
      <c r="X732" s="5"/>
      <c r="Y732" s="5"/>
      <c r="Z732" s="5"/>
    </row>
    <row r="733" ht="18.75" customHeight="1">
      <c r="A733" s="1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5"/>
      <c r="V733" s="5"/>
      <c r="W733" s="5"/>
      <c r="X733" s="5"/>
      <c r="Y733" s="5"/>
      <c r="Z733" s="5"/>
    </row>
    <row r="734" ht="18.75" customHeight="1">
      <c r="A734" s="1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5"/>
      <c r="V734" s="5"/>
      <c r="W734" s="5"/>
      <c r="X734" s="5"/>
      <c r="Y734" s="5"/>
      <c r="Z734" s="5"/>
    </row>
    <row r="735" ht="18.75" customHeight="1">
      <c r="A735" s="1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5"/>
      <c r="V735" s="5"/>
      <c r="W735" s="5"/>
      <c r="X735" s="5"/>
      <c r="Y735" s="5"/>
      <c r="Z735" s="5"/>
    </row>
    <row r="736" ht="18.75" customHeight="1">
      <c r="A736" s="1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5"/>
      <c r="V736" s="5"/>
      <c r="W736" s="5"/>
      <c r="X736" s="5"/>
      <c r="Y736" s="5"/>
      <c r="Z736" s="5"/>
    </row>
    <row r="737" ht="18.75" customHeight="1">
      <c r="A737" s="1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5"/>
      <c r="V737" s="5"/>
      <c r="W737" s="5"/>
      <c r="X737" s="5"/>
      <c r="Y737" s="5"/>
      <c r="Z737" s="5"/>
    </row>
    <row r="738" ht="18.75" customHeight="1">
      <c r="A738" s="1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5"/>
      <c r="V738" s="5"/>
      <c r="W738" s="5"/>
      <c r="X738" s="5"/>
      <c r="Y738" s="5"/>
      <c r="Z738" s="5"/>
    </row>
    <row r="739" ht="18.75" customHeight="1">
      <c r="A739" s="1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5"/>
      <c r="V739" s="5"/>
      <c r="W739" s="5"/>
      <c r="X739" s="5"/>
      <c r="Y739" s="5"/>
      <c r="Z739" s="5"/>
    </row>
    <row r="740" ht="18.75" customHeight="1">
      <c r="A740" s="1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5"/>
      <c r="V740" s="5"/>
      <c r="W740" s="5"/>
      <c r="X740" s="5"/>
      <c r="Y740" s="5"/>
      <c r="Z740" s="5"/>
    </row>
    <row r="741" ht="18.75" customHeight="1">
      <c r="A741" s="1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5"/>
      <c r="V741" s="5"/>
      <c r="W741" s="5"/>
      <c r="X741" s="5"/>
      <c r="Y741" s="5"/>
      <c r="Z741" s="5"/>
    </row>
    <row r="742" ht="18.75" customHeight="1">
      <c r="A742" s="1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5"/>
      <c r="V742" s="5"/>
      <c r="W742" s="5"/>
      <c r="X742" s="5"/>
      <c r="Y742" s="5"/>
      <c r="Z742" s="5"/>
    </row>
    <row r="743" ht="18.75" customHeight="1">
      <c r="A743" s="1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5"/>
      <c r="V743" s="5"/>
      <c r="W743" s="5"/>
      <c r="X743" s="5"/>
      <c r="Y743" s="5"/>
      <c r="Z743" s="5"/>
    </row>
    <row r="744" ht="18.75" customHeight="1">
      <c r="A744" s="1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5"/>
      <c r="V744" s="5"/>
      <c r="W744" s="5"/>
      <c r="X744" s="5"/>
      <c r="Y744" s="5"/>
      <c r="Z744" s="5"/>
    </row>
    <row r="745" ht="18.75" customHeight="1">
      <c r="A745" s="1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5"/>
      <c r="V745" s="5"/>
      <c r="W745" s="5"/>
      <c r="X745" s="5"/>
      <c r="Y745" s="5"/>
      <c r="Z745" s="5"/>
    </row>
    <row r="746" ht="18.75" customHeight="1">
      <c r="A746" s="1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5"/>
      <c r="V746" s="5"/>
      <c r="W746" s="5"/>
      <c r="X746" s="5"/>
      <c r="Y746" s="5"/>
      <c r="Z746" s="5"/>
    </row>
    <row r="747" ht="18.75" customHeight="1">
      <c r="A747" s="1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5"/>
      <c r="V747" s="5"/>
      <c r="W747" s="5"/>
      <c r="X747" s="5"/>
      <c r="Y747" s="5"/>
      <c r="Z747" s="5"/>
    </row>
    <row r="748" ht="18.75" customHeight="1">
      <c r="A748" s="1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5"/>
      <c r="V748" s="5"/>
      <c r="W748" s="5"/>
      <c r="X748" s="5"/>
      <c r="Y748" s="5"/>
      <c r="Z748" s="5"/>
    </row>
    <row r="749" ht="18.75" customHeight="1">
      <c r="A749" s="1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5"/>
      <c r="V749" s="5"/>
      <c r="W749" s="5"/>
      <c r="X749" s="5"/>
      <c r="Y749" s="5"/>
      <c r="Z749" s="5"/>
    </row>
    <row r="750" ht="18.75" customHeight="1">
      <c r="A750" s="1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5"/>
      <c r="V750" s="5"/>
      <c r="W750" s="5"/>
      <c r="X750" s="5"/>
      <c r="Y750" s="5"/>
      <c r="Z750" s="5"/>
    </row>
    <row r="751" ht="18.75" customHeight="1">
      <c r="A751" s="1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5"/>
      <c r="V751" s="5"/>
      <c r="W751" s="5"/>
      <c r="X751" s="5"/>
      <c r="Y751" s="5"/>
      <c r="Z751" s="5"/>
    </row>
    <row r="752" ht="18.75" customHeight="1">
      <c r="A752" s="1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5"/>
      <c r="V752" s="5"/>
      <c r="W752" s="5"/>
      <c r="X752" s="5"/>
      <c r="Y752" s="5"/>
      <c r="Z752" s="5"/>
    </row>
    <row r="753" ht="18.75" customHeight="1">
      <c r="A753" s="1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5"/>
      <c r="V753" s="5"/>
      <c r="W753" s="5"/>
      <c r="X753" s="5"/>
      <c r="Y753" s="5"/>
      <c r="Z753" s="5"/>
    </row>
    <row r="754" ht="18.75" customHeight="1">
      <c r="A754" s="1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5"/>
      <c r="V754" s="5"/>
      <c r="W754" s="5"/>
      <c r="X754" s="5"/>
      <c r="Y754" s="5"/>
      <c r="Z754" s="5"/>
    </row>
    <row r="755" ht="18.75" customHeight="1">
      <c r="A755" s="1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5"/>
      <c r="V755" s="5"/>
      <c r="W755" s="5"/>
      <c r="X755" s="5"/>
      <c r="Y755" s="5"/>
      <c r="Z755" s="5"/>
    </row>
    <row r="756" ht="18.75" customHeight="1">
      <c r="A756" s="1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5"/>
      <c r="V756" s="5"/>
      <c r="W756" s="5"/>
      <c r="X756" s="5"/>
      <c r="Y756" s="5"/>
      <c r="Z756" s="5"/>
    </row>
    <row r="757" ht="18.75" customHeight="1">
      <c r="A757" s="1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5"/>
      <c r="V757" s="5"/>
      <c r="W757" s="5"/>
      <c r="X757" s="5"/>
      <c r="Y757" s="5"/>
      <c r="Z757" s="5"/>
    </row>
    <row r="758" ht="18.75" customHeight="1">
      <c r="A758" s="1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5"/>
      <c r="V758" s="5"/>
      <c r="W758" s="5"/>
      <c r="X758" s="5"/>
      <c r="Y758" s="5"/>
      <c r="Z758" s="5"/>
    </row>
    <row r="759" ht="18.75" customHeight="1">
      <c r="A759" s="1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5"/>
      <c r="V759" s="5"/>
      <c r="W759" s="5"/>
      <c r="X759" s="5"/>
      <c r="Y759" s="5"/>
      <c r="Z759" s="5"/>
    </row>
    <row r="760" ht="18.75" customHeight="1">
      <c r="A760" s="1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5"/>
      <c r="V760" s="5"/>
      <c r="W760" s="5"/>
      <c r="X760" s="5"/>
      <c r="Y760" s="5"/>
      <c r="Z760" s="5"/>
    </row>
    <row r="761" ht="18.75" customHeight="1">
      <c r="A761" s="1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5"/>
      <c r="V761" s="5"/>
      <c r="W761" s="5"/>
      <c r="X761" s="5"/>
      <c r="Y761" s="5"/>
      <c r="Z761" s="5"/>
    </row>
    <row r="762" ht="18.75" customHeight="1">
      <c r="A762" s="1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5"/>
      <c r="V762" s="5"/>
      <c r="W762" s="5"/>
      <c r="X762" s="5"/>
      <c r="Y762" s="5"/>
      <c r="Z762" s="5"/>
    </row>
    <row r="763" ht="18.75" customHeight="1">
      <c r="A763" s="1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5"/>
      <c r="V763" s="5"/>
      <c r="W763" s="5"/>
      <c r="X763" s="5"/>
      <c r="Y763" s="5"/>
      <c r="Z763" s="5"/>
    </row>
    <row r="764" ht="18.75" customHeight="1">
      <c r="A764" s="1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5"/>
      <c r="V764" s="5"/>
      <c r="W764" s="5"/>
      <c r="X764" s="5"/>
      <c r="Y764" s="5"/>
      <c r="Z764" s="5"/>
    </row>
    <row r="765" ht="18.75" customHeight="1">
      <c r="A765" s="1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5"/>
      <c r="V765" s="5"/>
      <c r="W765" s="5"/>
      <c r="X765" s="5"/>
      <c r="Y765" s="5"/>
      <c r="Z765" s="5"/>
    </row>
    <row r="766" ht="18.75" customHeight="1">
      <c r="A766" s="1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5"/>
      <c r="V766" s="5"/>
      <c r="W766" s="5"/>
      <c r="X766" s="5"/>
      <c r="Y766" s="5"/>
      <c r="Z766" s="5"/>
    </row>
    <row r="767" ht="18.75" customHeight="1">
      <c r="A767" s="1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5"/>
      <c r="V767" s="5"/>
      <c r="W767" s="5"/>
      <c r="X767" s="5"/>
      <c r="Y767" s="5"/>
      <c r="Z767" s="5"/>
    </row>
    <row r="768" ht="18.75" customHeight="1">
      <c r="A768" s="1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5"/>
      <c r="V768" s="5"/>
      <c r="W768" s="5"/>
      <c r="X768" s="5"/>
      <c r="Y768" s="5"/>
      <c r="Z768" s="5"/>
    </row>
    <row r="769" ht="18.75" customHeight="1">
      <c r="A769" s="1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5"/>
      <c r="V769" s="5"/>
      <c r="W769" s="5"/>
      <c r="X769" s="5"/>
      <c r="Y769" s="5"/>
      <c r="Z769" s="5"/>
    </row>
    <row r="770" ht="18.75" customHeight="1">
      <c r="A770" s="1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5"/>
      <c r="V770" s="5"/>
      <c r="W770" s="5"/>
      <c r="X770" s="5"/>
      <c r="Y770" s="5"/>
      <c r="Z770" s="5"/>
    </row>
    <row r="771" ht="18.75" customHeight="1">
      <c r="A771" s="1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5"/>
      <c r="V771" s="5"/>
      <c r="W771" s="5"/>
      <c r="X771" s="5"/>
      <c r="Y771" s="5"/>
      <c r="Z771" s="5"/>
    </row>
    <row r="772" ht="18.75" customHeight="1">
      <c r="A772" s="1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5"/>
      <c r="V772" s="5"/>
      <c r="W772" s="5"/>
      <c r="X772" s="5"/>
      <c r="Y772" s="5"/>
      <c r="Z772" s="5"/>
    </row>
    <row r="773" ht="18.75" customHeight="1">
      <c r="A773" s="1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5"/>
      <c r="V773" s="5"/>
      <c r="W773" s="5"/>
      <c r="X773" s="5"/>
      <c r="Y773" s="5"/>
      <c r="Z773" s="5"/>
    </row>
    <row r="774" ht="18.75" customHeight="1">
      <c r="A774" s="1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5"/>
      <c r="V774" s="5"/>
      <c r="W774" s="5"/>
      <c r="X774" s="5"/>
      <c r="Y774" s="5"/>
      <c r="Z774" s="5"/>
    </row>
    <row r="775" ht="18.75" customHeight="1">
      <c r="A775" s="1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5"/>
      <c r="V775" s="5"/>
      <c r="W775" s="5"/>
      <c r="X775" s="5"/>
      <c r="Y775" s="5"/>
      <c r="Z775" s="5"/>
    </row>
    <row r="776" ht="18.75" customHeight="1">
      <c r="A776" s="1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5"/>
      <c r="V776" s="5"/>
      <c r="W776" s="5"/>
      <c r="X776" s="5"/>
      <c r="Y776" s="5"/>
      <c r="Z776" s="5"/>
    </row>
    <row r="777" ht="18.75" customHeight="1">
      <c r="A777" s="1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5"/>
      <c r="V777" s="5"/>
      <c r="W777" s="5"/>
      <c r="X777" s="5"/>
      <c r="Y777" s="5"/>
      <c r="Z777" s="5"/>
    </row>
    <row r="778" ht="18.75" customHeight="1">
      <c r="A778" s="1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5"/>
      <c r="V778" s="5"/>
      <c r="W778" s="5"/>
      <c r="X778" s="5"/>
      <c r="Y778" s="5"/>
      <c r="Z778" s="5"/>
    </row>
    <row r="779" ht="18.75" customHeight="1">
      <c r="A779" s="1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5"/>
      <c r="V779" s="5"/>
      <c r="W779" s="5"/>
      <c r="X779" s="5"/>
      <c r="Y779" s="5"/>
      <c r="Z779" s="5"/>
    </row>
    <row r="780" ht="18.75" customHeight="1">
      <c r="A780" s="1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5"/>
      <c r="V780" s="5"/>
      <c r="W780" s="5"/>
      <c r="X780" s="5"/>
      <c r="Y780" s="5"/>
      <c r="Z780" s="5"/>
    </row>
    <row r="781" ht="18.75" customHeight="1">
      <c r="A781" s="1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5"/>
      <c r="V781" s="5"/>
      <c r="W781" s="5"/>
      <c r="X781" s="5"/>
      <c r="Y781" s="5"/>
      <c r="Z781" s="5"/>
    </row>
    <row r="782" ht="18.75" customHeight="1">
      <c r="A782" s="1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5"/>
      <c r="V782" s="5"/>
      <c r="W782" s="5"/>
      <c r="X782" s="5"/>
      <c r="Y782" s="5"/>
      <c r="Z782" s="5"/>
    </row>
    <row r="783" ht="18.75" customHeight="1">
      <c r="A783" s="1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5"/>
      <c r="V783" s="5"/>
      <c r="W783" s="5"/>
      <c r="X783" s="5"/>
      <c r="Y783" s="5"/>
      <c r="Z783" s="5"/>
    </row>
    <row r="784" ht="18.75" customHeight="1">
      <c r="A784" s="1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5"/>
      <c r="V784" s="5"/>
      <c r="W784" s="5"/>
      <c r="X784" s="5"/>
      <c r="Y784" s="5"/>
      <c r="Z784" s="5"/>
    </row>
    <row r="785" ht="18.75" customHeight="1">
      <c r="A785" s="1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5"/>
      <c r="V785" s="5"/>
      <c r="W785" s="5"/>
      <c r="X785" s="5"/>
      <c r="Y785" s="5"/>
      <c r="Z785" s="5"/>
    </row>
    <row r="786" ht="18.75" customHeight="1">
      <c r="A786" s="1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5"/>
      <c r="V786" s="5"/>
      <c r="W786" s="5"/>
      <c r="X786" s="5"/>
      <c r="Y786" s="5"/>
      <c r="Z786" s="5"/>
    </row>
    <row r="787" ht="18.75" customHeight="1">
      <c r="A787" s="1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5"/>
      <c r="V787" s="5"/>
      <c r="W787" s="5"/>
      <c r="X787" s="5"/>
      <c r="Y787" s="5"/>
      <c r="Z787" s="5"/>
    </row>
    <row r="788" ht="18.75" customHeight="1">
      <c r="A788" s="1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5"/>
      <c r="V788" s="5"/>
      <c r="W788" s="5"/>
      <c r="X788" s="5"/>
      <c r="Y788" s="5"/>
      <c r="Z788" s="5"/>
    </row>
    <row r="789" ht="18.75" customHeight="1">
      <c r="A789" s="1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5"/>
      <c r="V789" s="5"/>
      <c r="W789" s="5"/>
      <c r="X789" s="5"/>
      <c r="Y789" s="5"/>
      <c r="Z789" s="5"/>
    </row>
    <row r="790" ht="18.75" customHeight="1">
      <c r="A790" s="1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5"/>
      <c r="V790" s="5"/>
      <c r="W790" s="5"/>
      <c r="X790" s="5"/>
      <c r="Y790" s="5"/>
      <c r="Z790" s="5"/>
    </row>
    <row r="791" ht="18.75" customHeight="1">
      <c r="A791" s="1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5"/>
      <c r="V791" s="5"/>
      <c r="W791" s="5"/>
      <c r="X791" s="5"/>
      <c r="Y791" s="5"/>
      <c r="Z791" s="5"/>
    </row>
    <row r="792" ht="18.75" customHeight="1">
      <c r="A792" s="1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5"/>
      <c r="V792" s="5"/>
      <c r="W792" s="5"/>
      <c r="X792" s="5"/>
      <c r="Y792" s="5"/>
      <c r="Z792" s="5"/>
    </row>
    <row r="793" ht="18.75" customHeight="1">
      <c r="A793" s="1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5"/>
      <c r="V793" s="5"/>
      <c r="W793" s="5"/>
      <c r="X793" s="5"/>
      <c r="Y793" s="5"/>
      <c r="Z793" s="5"/>
    </row>
    <row r="794" ht="18.75" customHeight="1">
      <c r="A794" s="1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5"/>
      <c r="V794" s="5"/>
      <c r="W794" s="5"/>
      <c r="X794" s="5"/>
      <c r="Y794" s="5"/>
      <c r="Z794" s="5"/>
    </row>
    <row r="795" ht="18.75" customHeight="1">
      <c r="A795" s="1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5"/>
      <c r="V795" s="5"/>
      <c r="W795" s="5"/>
      <c r="X795" s="5"/>
      <c r="Y795" s="5"/>
      <c r="Z795" s="5"/>
    </row>
    <row r="796" ht="18.75" customHeight="1">
      <c r="A796" s="1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5"/>
      <c r="V796" s="5"/>
      <c r="W796" s="5"/>
      <c r="X796" s="5"/>
      <c r="Y796" s="5"/>
      <c r="Z796" s="5"/>
    </row>
    <row r="797" ht="18.75" customHeight="1">
      <c r="A797" s="1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5"/>
      <c r="V797" s="5"/>
      <c r="W797" s="5"/>
      <c r="X797" s="5"/>
      <c r="Y797" s="5"/>
      <c r="Z797" s="5"/>
    </row>
    <row r="798" ht="18.75" customHeight="1">
      <c r="A798" s="1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5"/>
      <c r="V798" s="5"/>
      <c r="W798" s="5"/>
      <c r="X798" s="5"/>
      <c r="Y798" s="5"/>
      <c r="Z798" s="5"/>
    </row>
    <row r="799" ht="18.75" customHeight="1">
      <c r="A799" s="1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5"/>
      <c r="V799" s="5"/>
      <c r="W799" s="5"/>
      <c r="X799" s="5"/>
      <c r="Y799" s="5"/>
      <c r="Z799" s="5"/>
    </row>
    <row r="800" ht="18.75" customHeight="1">
      <c r="A800" s="1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5"/>
      <c r="V800" s="5"/>
      <c r="W800" s="5"/>
      <c r="X800" s="5"/>
      <c r="Y800" s="5"/>
      <c r="Z800" s="5"/>
    </row>
    <row r="801" ht="18.75" customHeight="1">
      <c r="A801" s="1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5"/>
      <c r="V801" s="5"/>
      <c r="W801" s="5"/>
      <c r="X801" s="5"/>
      <c r="Y801" s="5"/>
      <c r="Z801" s="5"/>
    </row>
    <row r="802" ht="18.75" customHeight="1">
      <c r="A802" s="1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5"/>
      <c r="V802" s="5"/>
      <c r="W802" s="5"/>
      <c r="X802" s="5"/>
      <c r="Y802" s="5"/>
      <c r="Z802" s="5"/>
    </row>
    <row r="803" ht="18.75" customHeight="1">
      <c r="A803" s="1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5"/>
      <c r="V803" s="5"/>
      <c r="W803" s="5"/>
      <c r="X803" s="5"/>
      <c r="Y803" s="5"/>
      <c r="Z803" s="5"/>
    </row>
    <row r="804" ht="18.75" customHeight="1">
      <c r="A804" s="1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5"/>
      <c r="V804" s="5"/>
      <c r="W804" s="5"/>
      <c r="X804" s="5"/>
      <c r="Y804" s="5"/>
      <c r="Z804" s="5"/>
    </row>
    <row r="805" ht="18.75" customHeight="1">
      <c r="A805" s="1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5"/>
      <c r="V805" s="5"/>
      <c r="W805" s="5"/>
      <c r="X805" s="5"/>
      <c r="Y805" s="5"/>
      <c r="Z805" s="5"/>
    </row>
    <row r="806" ht="18.75" customHeight="1">
      <c r="A806" s="1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5"/>
      <c r="V806" s="5"/>
      <c r="W806" s="5"/>
      <c r="X806" s="5"/>
      <c r="Y806" s="5"/>
      <c r="Z806" s="5"/>
    </row>
    <row r="807" ht="18.75" customHeight="1">
      <c r="A807" s="1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5"/>
      <c r="V807" s="5"/>
      <c r="W807" s="5"/>
      <c r="X807" s="5"/>
      <c r="Y807" s="5"/>
      <c r="Z807" s="5"/>
    </row>
    <row r="808" ht="18.75" customHeight="1">
      <c r="A808" s="1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5"/>
      <c r="V808" s="5"/>
      <c r="W808" s="5"/>
      <c r="X808" s="5"/>
      <c r="Y808" s="5"/>
      <c r="Z808" s="5"/>
    </row>
    <row r="809" ht="18.75" customHeight="1">
      <c r="A809" s="1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5"/>
      <c r="V809" s="5"/>
      <c r="W809" s="5"/>
      <c r="X809" s="5"/>
      <c r="Y809" s="5"/>
      <c r="Z809" s="5"/>
    </row>
    <row r="810" ht="18.75" customHeight="1">
      <c r="A810" s="1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5"/>
      <c r="V810" s="5"/>
      <c r="W810" s="5"/>
      <c r="X810" s="5"/>
      <c r="Y810" s="5"/>
      <c r="Z810" s="5"/>
    </row>
    <row r="811" ht="18.75" customHeight="1">
      <c r="A811" s="1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5"/>
      <c r="V811" s="5"/>
      <c r="W811" s="5"/>
      <c r="X811" s="5"/>
      <c r="Y811" s="5"/>
      <c r="Z811" s="5"/>
    </row>
    <row r="812" ht="18.75" customHeight="1">
      <c r="A812" s="1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5"/>
      <c r="V812" s="5"/>
      <c r="W812" s="5"/>
      <c r="X812" s="5"/>
      <c r="Y812" s="5"/>
      <c r="Z812" s="5"/>
    </row>
    <row r="813" ht="18.75" customHeight="1">
      <c r="A813" s="1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5"/>
      <c r="V813" s="5"/>
      <c r="W813" s="5"/>
      <c r="X813" s="5"/>
      <c r="Y813" s="5"/>
      <c r="Z813" s="5"/>
    </row>
    <row r="814" ht="18.75" customHeight="1">
      <c r="A814" s="1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5"/>
      <c r="V814" s="5"/>
      <c r="W814" s="5"/>
      <c r="X814" s="5"/>
      <c r="Y814" s="5"/>
      <c r="Z814" s="5"/>
    </row>
    <row r="815" ht="18.75" customHeight="1">
      <c r="A815" s="1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5"/>
      <c r="V815" s="5"/>
      <c r="W815" s="5"/>
      <c r="X815" s="5"/>
      <c r="Y815" s="5"/>
      <c r="Z815" s="5"/>
    </row>
    <row r="816" ht="18.75" customHeight="1">
      <c r="A816" s="1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5"/>
      <c r="V816" s="5"/>
      <c r="W816" s="5"/>
      <c r="X816" s="5"/>
      <c r="Y816" s="5"/>
      <c r="Z816" s="5"/>
    </row>
    <row r="817" ht="18.75" customHeight="1">
      <c r="A817" s="1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5"/>
      <c r="V817" s="5"/>
      <c r="W817" s="5"/>
      <c r="X817" s="5"/>
      <c r="Y817" s="5"/>
      <c r="Z817" s="5"/>
    </row>
    <row r="818" ht="18.75" customHeight="1">
      <c r="A818" s="1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5"/>
      <c r="V818" s="5"/>
      <c r="W818" s="5"/>
      <c r="X818" s="5"/>
      <c r="Y818" s="5"/>
      <c r="Z818" s="5"/>
    </row>
    <row r="819" ht="18.75" customHeight="1">
      <c r="A819" s="1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5"/>
      <c r="V819" s="5"/>
      <c r="W819" s="5"/>
      <c r="X819" s="5"/>
      <c r="Y819" s="5"/>
      <c r="Z819" s="5"/>
    </row>
    <row r="820" ht="18.75" customHeight="1">
      <c r="A820" s="1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5"/>
      <c r="V820" s="5"/>
      <c r="W820" s="5"/>
      <c r="X820" s="5"/>
      <c r="Y820" s="5"/>
      <c r="Z820" s="5"/>
    </row>
    <row r="821" ht="18.75" customHeight="1">
      <c r="A821" s="1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5"/>
      <c r="V821" s="5"/>
      <c r="W821" s="5"/>
      <c r="X821" s="5"/>
      <c r="Y821" s="5"/>
      <c r="Z821" s="5"/>
    </row>
    <row r="822" ht="18.75" customHeight="1">
      <c r="A822" s="1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5"/>
      <c r="V822" s="5"/>
      <c r="W822" s="5"/>
      <c r="X822" s="5"/>
      <c r="Y822" s="5"/>
      <c r="Z822" s="5"/>
    </row>
    <row r="823" ht="18.75" customHeight="1">
      <c r="A823" s="1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5"/>
      <c r="V823" s="5"/>
      <c r="W823" s="5"/>
      <c r="X823" s="5"/>
      <c r="Y823" s="5"/>
      <c r="Z823" s="5"/>
    </row>
    <row r="824" ht="18.75" customHeight="1">
      <c r="A824" s="1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5"/>
      <c r="V824" s="5"/>
      <c r="W824" s="5"/>
      <c r="X824" s="5"/>
      <c r="Y824" s="5"/>
      <c r="Z824" s="5"/>
    </row>
    <row r="825" ht="18.75" customHeight="1">
      <c r="A825" s="1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5"/>
      <c r="V825" s="5"/>
      <c r="W825" s="5"/>
      <c r="X825" s="5"/>
      <c r="Y825" s="5"/>
      <c r="Z825" s="5"/>
    </row>
    <row r="826" ht="18.75" customHeight="1">
      <c r="A826" s="1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5"/>
      <c r="V826" s="5"/>
      <c r="W826" s="5"/>
      <c r="X826" s="5"/>
      <c r="Y826" s="5"/>
      <c r="Z826" s="5"/>
    </row>
    <row r="827" ht="18.75" customHeight="1">
      <c r="A827" s="1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5"/>
      <c r="V827" s="5"/>
      <c r="W827" s="5"/>
      <c r="X827" s="5"/>
      <c r="Y827" s="5"/>
      <c r="Z827" s="5"/>
    </row>
    <row r="828" ht="18.75" customHeight="1">
      <c r="A828" s="1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5"/>
      <c r="V828" s="5"/>
      <c r="W828" s="5"/>
      <c r="X828" s="5"/>
      <c r="Y828" s="5"/>
      <c r="Z828" s="5"/>
    </row>
    <row r="829" ht="18.75" customHeight="1">
      <c r="A829" s="1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5"/>
      <c r="V829" s="5"/>
      <c r="W829" s="5"/>
      <c r="X829" s="5"/>
      <c r="Y829" s="5"/>
      <c r="Z829" s="5"/>
    </row>
    <row r="830" ht="18.75" customHeight="1">
      <c r="A830" s="1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5"/>
      <c r="V830" s="5"/>
      <c r="W830" s="5"/>
      <c r="X830" s="5"/>
      <c r="Y830" s="5"/>
      <c r="Z830" s="5"/>
    </row>
    <row r="831" ht="18.75" customHeight="1">
      <c r="A831" s="1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5"/>
      <c r="V831" s="5"/>
      <c r="W831" s="5"/>
      <c r="X831" s="5"/>
      <c r="Y831" s="5"/>
      <c r="Z831" s="5"/>
    </row>
    <row r="832" ht="18.75" customHeight="1">
      <c r="A832" s="1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5"/>
      <c r="V832" s="5"/>
      <c r="W832" s="5"/>
      <c r="X832" s="5"/>
      <c r="Y832" s="5"/>
      <c r="Z832" s="5"/>
    </row>
    <row r="833" ht="18.75" customHeight="1">
      <c r="A833" s="1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5"/>
      <c r="V833" s="5"/>
      <c r="W833" s="5"/>
      <c r="X833" s="5"/>
      <c r="Y833" s="5"/>
      <c r="Z833" s="5"/>
    </row>
    <row r="834" ht="18.75" customHeight="1">
      <c r="A834" s="1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5"/>
      <c r="V834" s="5"/>
      <c r="W834" s="5"/>
      <c r="X834" s="5"/>
      <c r="Y834" s="5"/>
      <c r="Z834" s="5"/>
    </row>
    <row r="835" ht="18.75" customHeight="1">
      <c r="A835" s="1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5"/>
      <c r="V835" s="5"/>
      <c r="W835" s="5"/>
      <c r="X835" s="5"/>
      <c r="Y835" s="5"/>
      <c r="Z835" s="5"/>
    </row>
    <row r="836" ht="18.75" customHeight="1">
      <c r="A836" s="1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5"/>
      <c r="V836" s="5"/>
      <c r="W836" s="5"/>
      <c r="X836" s="5"/>
      <c r="Y836" s="5"/>
      <c r="Z836" s="5"/>
    </row>
    <row r="837" ht="18.75" customHeight="1">
      <c r="A837" s="1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5"/>
      <c r="V837" s="5"/>
      <c r="W837" s="5"/>
      <c r="X837" s="5"/>
      <c r="Y837" s="5"/>
      <c r="Z837" s="5"/>
    </row>
    <row r="838" ht="18.75" customHeight="1">
      <c r="A838" s="1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5"/>
      <c r="V838" s="5"/>
      <c r="W838" s="5"/>
      <c r="X838" s="5"/>
      <c r="Y838" s="5"/>
      <c r="Z838" s="5"/>
    </row>
    <row r="839" ht="18.75" customHeight="1">
      <c r="A839" s="1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5"/>
      <c r="V839" s="5"/>
      <c r="W839" s="5"/>
      <c r="X839" s="5"/>
      <c r="Y839" s="5"/>
      <c r="Z839" s="5"/>
    </row>
    <row r="840" ht="18.75" customHeight="1">
      <c r="A840" s="1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5"/>
      <c r="V840" s="5"/>
      <c r="W840" s="5"/>
      <c r="X840" s="5"/>
      <c r="Y840" s="5"/>
      <c r="Z840" s="5"/>
    </row>
    <row r="841" ht="18.75" customHeight="1">
      <c r="A841" s="1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5"/>
      <c r="V841" s="5"/>
      <c r="W841" s="5"/>
      <c r="X841" s="5"/>
      <c r="Y841" s="5"/>
      <c r="Z841" s="5"/>
    </row>
    <row r="842" ht="18.75" customHeight="1">
      <c r="A842" s="1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5"/>
      <c r="V842" s="5"/>
      <c r="W842" s="5"/>
      <c r="X842" s="5"/>
      <c r="Y842" s="5"/>
      <c r="Z842" s="5"/>
    </row>
    <row r="843" ht="18.75" customHeight="1">
      <c r="A843" s="1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5"/>
      <c r="V843" s="5"/>
      <c r="W843" s="5"/>
      <c r="X843" s="5"/>
      <c r="Y843" s="5"/>
      <c r="Z843" s="5"/>
    </row>
    <row r="844" ht="18.75" customHeight="1">
      <c r="A844" s="1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5"/>
      <c r="V844" s="5"/>
      <c r="W844" s="5"/>
      <c r="X844" s="5"/>
      <c r="Y844" s="5"/>
      <c r="Z844" s="5"/>
    </row>
    <row r="845" ht="18.75" customHeight="1">
      <c r="A845" s="1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5"/>
      <c r="V845" s="5"/>
      <c r="W845" s="5"/>
      <c r="X845" s="5"/>
      <c r="Y845" s="5"/>
      <c r="Z845" s="5"/>
    </row>
    <row r="846" ht="18.75" customHeight="1">
      <c r="A846" s="1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5"/>
      <c r="V846" s="5"/>
      <c r="W846" s="5"/>
      <c r="X846" s="5"/>
      <c r="Y846" s="5"/>
      <c r="Z846" s="5"/>
    </row>
    <row r="847" ht="18.75" customHeight="1">
      <c r="A847" s="1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5"/>
      <c r="V847" s="5"/>
      <c r="W847" s="5"/>
      <c r="X847" s="5"/>
      <c r="Y847" s="5"/>
      <c r="Z847" s="5"/>
    </row>
    <row r="848" ht="18.75" customHeight="1">
      <c r="A848" s="1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5"/>
      <c r="V848" s="5"/>
      <c r="W848" s="5"/>
      <c r="X848" s="5"/>
      <c r="Y848" s="5"/>
      <c r="Z848" s="5"/>
    </row>
    <row r="849" ht="18.75" customHeight="1">
      <c r="A849" s="1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5"/>
      <c r="V849" s="5"/>
      <c r="W849" s="5"/>
      <c r="X849" s="5"/>
      <c r="Y849" s="5"/>
      <c r="Z849" s="5"/>
    </row>
    <row r="850" ht="18.75" customHeight="1">
      <c r="A850" s="1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5"/>
      <c r="V850" s="5"/>
      <c r="W850" s="5"/>
      <c r="X850" s="5"/>
      <c r="Y850" s="5"/>
      <c r="Z850" s="5"/>
    </row>
    <row r="851" ht="18.75" customHeight="1">
      <c r="A851" s="1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5"/>
      <c r="V851" s="5"/>
      <c r="W851" s="5"/>
      <c r="X851" s="5"/>
      <c r="Y851" s="5"/>
      <c r="Z851" s="5"/>
    </row>
    <row r="852" ht="18.75" customHeight="1">
      <c r="A852" s="1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5"/>
      <c r="V852" s="5"/>
      <c r="W852" s="5"/>
      <c r="X852" s="5"/>
      <c r="Y852" s="5"/>
      <c r="Z852" s="5"/>
    </row>
    <row r="853" ht="18.75" customHeight="1">
      <c r="A853" s="1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5"/>
      <c r="V853" s="5"/>
      <c r="W853" s="5"/>
      <c r="X853" s="5"/>
      <c r="Y853" s="5"/>
      <c r="Z853" s="5"/>
    </row>
    <row r="854" ht="18.75" customHeight="1">
      <c r="A854" s="1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5"/>
      <c r="V854" s="5"/>
      <c r="W854" s="5"/>
      <c r="X854" s="5"/>
      <c r="Y854" s="5"/>
      <c r="Z854" s="5"/>
    </row>
    <row r="855" ht="18.75" customHeight="1">
      <c r="A855" s="1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5"/>
      <c r="V855" s="5"/>
      <c r="W855" s="5"/>
      <c r="X855" s="5"/>
      <c r="Y855" s="5"/>
      <c r="Z855" s="5"/>
    </row>
    <row r="856" ht="18.75" customHeight="1">
      <c r="A856" s="1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5"/>
      <c r="V856" s="5"/>
      <c r="W856" s="5"/>
      <c r="X856" s="5"/>
      <c r="Y856" s="5"/>
      <c r="Z856" s="5"/>
    </row>
    <row r="857" ht="18.75" customHeight="1">
      <c r="A857" s="1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5"/>
      <c r="V857" s="5"/>
      <c r="W857" s="5"/>
      <c r="X857" s="5"/>
      <c r="Y857" s="5"/>
      <c r="Z857" s="5"/>
    </row>
    <row r="858" ht="18.75" customHeight="1">
      <c r="A858" s="1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5"/>
      <c r="V858" s="5"/>
      <c r="W858" s="5"/>
      <c r="X858" s="5"/>
      <c r="Y858" s="5"/>
      <c r="Z858" s="5"/>
    </row>
    <row r="859" ht="18.75" customHeight="1">
      <c r="A859" s="1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5"/>
      <c r="V859" s="5"/>
      <c r="W859" s="5"/>
      <c r="X859" s="5"/>
      <c r="Y859" s="5"/>
      <c r="Z859" s="5"/>
    </row>
    <row r="860" ht="18.75" customHeight="1">
      <c r="A860" s="1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5"/>
      <c r="V860" s="5"/>
      <c r="W860" s="5"/>
      <c r="X860" s="5"/>
      <c r="Y860" s="5"/>
      <c r="Z860" s="5"/>
    </row>
    <row r="861" ht="18.75" customHeight="1">
      <c r="A861" s="1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5"/>
      <c r="V861" s="5"/>
      <c r="W861" s="5"/>
      <c r="X861" s="5"/>
      <c r="Y861" s="5"/>
      <c r="Z861" s="5"/>
    </row>
    <row r="862" ht="18.75" customHeight="1">
      <c r="A862" s="1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5"/>
      <c r="V862" s="5"/>
      <c r="W862" s="5"/>
      <c r="X862" s="5"/>
      <c r="Y862" s="5"/>
      <c r="Z862" s="5"/>
    </row>
    <row r="863" ht="18.75" customHeight="1">
      <c r="A863" s="1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5"/>
      <c r="V863" s="5"/>
      <c r="W863" s="5"/>
      <c r="X863" s="5"/>
      <c r="Y863" s="5"/>
      <c r="Z863" s="5"/>
    </row>
    <row r="864" ht="18.75" customHeight="1">
      <c r="A864" s="1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5"/>
      <c r="V864" s="5"/>
      <c r="W864" s="5"/>
      <c r="X864" s="5"/>
      <c r="Y864" s="5"/>
      <c r="Z864" s="5"/>
    </row>
    <row r="865" ht="18.75" customHeight="1">
      <c r="A865" s="1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5"/>
      <c r="V865" s="5"/>
      <c r="W865" s="5"/>
      <c r="X865" s="5"/>
      <c r="Y865" s="5"/>
      <c r="Z865" s="5"/>
    </row>
    <row r="866" ht="18.75" customHeight="1">
      <c r="A866" s="1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5"/>
      <c r="V866" s="5"/>
      <c r="W866" s="5"/>
      <c r="X866" s="5"/>
      <c r="Y866" s="5"/>
      <c r="Z866" s="5"/>
    </row>
    <row r="867" ht="18.75" customHeight="1">
      <c r="A867" s="1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5"/>
      <c r="V867" s="5"/>
      <c r="W867" s="5"/>
      <c r="X867" s="5"/>
      <c r="Y867" s="5"/>
      <c r="Z867" s="5"/>
    </row>
    <row r="868" ht="18.75" customHeight="1">
      <c r="A868" s="1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5"/>
      <c r="V868" s="5"/>
      <c r="W868" s="5"/>
      <c r="X868" s="5"/>
      <c r="Y868" s="5"/>
      <c r="Z868" s="5"/>
    </row>
    <row r="869" ht="18.75" customHeight="1">
      <c r="A869" s="1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5"/>
      <c r="V869" s="5"/>
      <c r="W869" s="5"/>
      <c r="X869" s="5"/>
      <c r="Y869" s="5"/>
      <c r="Z869" s="5"/>
    </row>
    <row r="870" ht="18.75" customHeight="1">
      <c r="A870" s="1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5"/>
      <c r="V870" s="5"/>
      <c r="W870" s="5"/>
      <c r="X870" s="5"/>
      <c r="Y870" s="5"/>
      <c r="Z870" s="5"/>
    </row>
    <row r="871" ht="18.75" customHeight="1">
      <c r="A871" s="1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5"/>
      <c r="V871" s="5"/>
      <c r="W871" s="5"/>
      <c r="X871" s="5"/>
      <c r="Y871" s="5"/>
      <c r="Z871" s="5"/>
    </row>
    <row r="872" ht="18.75" customHeight="1">
      <c r="A872" s="1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5"/>
      <c r="V872" s="5"/>
      <c r="W872" s="5"/>
      <c r="X872" s="5"/>
      <c r="Y872" s="5"/>
      <c r="Z872" s="5"/>
    </row>
    <row r="873" ht="18.75" customHeight="1">
      <c r="A873" s="1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5"/>
      <c r="V873" s="5"/>
      <c r="W873" s="5"/>
      <c r="X873" s="5"/>
      <c r="Y873" s="5"/>
      <c r="Z873" s="5"/>
    </row>
    <row r="874" ht="18.75" customHeight="1">
      <c r="A874" s="1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5"/>
      <c r="V874" s="5"/>
      <c r="W874" s="5"/>
      <c r="X874" s="5"/>
      <c r="Y874" s="5"/>
      <c r="Z874" s="5"/>
    </row>
    <row r="875" ht="18.75" customHeight="1">
      <c r="A875" s="1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5"/>
      <c r="V875" s="5"/>
      <c r="W875" s="5"/>
      <c r="X875" s="5"/>
      <c r="Y875" s="5"/>
      <c r="Z875" s="5"/>
    </row>
    <row r="876" ht="18.75" customHeight="1">
      <c r="A876" s="1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5"/>
      <c r="V876" s="5"/>
      <c r="W876" s="5"/>
      <c r="X876" s="5"/>
      <c r="Y876" s="5"/>
      <c r="Z876" s="5"/>
    </row>
    <row r="877" ht="18.75" customHeight="1">
      <c r="A877" s="1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5"/>
      <c r="V877" s="5"/>
      <c r="W877" s="5"/>
      <c r="X877" s="5"/>
      <c r="Y877" s="5"/>
      <c r="Z877" s="5"/>
    </row>
    <row r="878" ht="18.75" customHeight="1">
      <c r="A878" s="1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5"/>
      <c r="V878" s="5"/>
      <c r="W878" s="5"/>
      <c r="X878" s="5"/>
      <c r="Y878" s="5"/>
      <c r="Z878" s="5"/>
    </row>
    <row r="879" ht="18.75" customHeight="1">
      <c r="A879" s="1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5"/>
      <c r="V879" s="5"/>
      <c r="W879" s="5"/>
      <c r="X879" s="5"/>
      <c r="Y879" s="5"/>
      <c r="Z879" s="5"/>
    </row>
    <row r="880" ht="18.75" customHeight="1">
      <c r="A880" s="1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5"/>
      <c r="V880" s="5"/>
      <c r="W880" s="5"/>
      <c r="X880" s="5"/>
      <c r="Y880" s="5"/>
      <c r="Z880" s="5"/>
    </row>
    <row r="881" ht="18.75" customHeight="1">
      <c r="A881" s="1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5"/>
      <c r="V881" s="5"/>
      <c r="W881" s="5"/>
      <c r="X881" s="5"/>
      <c r="Y881" s="5"/>
      <c r="Z881" s="5"/>
    </row>
    <row r="882" ht="18.75" customHeight="1">
      <c r="A882" s="1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5"/>
      <c r="V882" s="5"/>
      <c r="W882" s="5"/>
      <c r="X882" s="5"/>
      <c r="Y882" s="5"/>
      <c r="Z882" s="5"/>
    </row>
    <row r="883" ht="18.75" customHeight="1">
      <c r="A883" s="1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5"/>
      <c r="V883" s="5"/>
      <c r="W883" s="5"/>
      <c r="X883" s="5"/>
      <c r="Y883" s="5"/>
      <c r="Z883" s="5"/>
    </row>
    <row r="884" ht="18.75" customHeight="1">
      <c r="A884" s="1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5"/>
      <c r="V884" s="5"/>
      <c r="W884" s="5"/>
      <c r="X884" s="5"/>
      <c r="Y884" s="5"/>
      <c r="Z884" s="5"/>
    </row>
    <row r="885" ht="18.75" customHeight="1">
      <c r="A885" s="1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5"/>
      <c r="V885" s="5"/>
      <c r="W885" s="5"/>
      <c r="X885" s="5"/>
      <c r="Y885" s="5"/>
      <c r="Z885" s="5"/>
    </row>
    <row r="886" ht="18.75" customHeight="1">
      <c r="A886" s="1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5"/>
      <c r="V886" s="5"/>
      <c r="W886" s="5"/>
      <c r="X886" s="5"/>
      <c r="Y886" s="5"/>
      <c r="Z886" s="5"/>
    </row>
    <row r="887" ht="18.75" customHeight="1">
      <c r="A887" s="1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5"/>
      <c r="V887" s="5"/>
      <c r="W887" s="5"/>
      <c r="X887" s="5"/>
      <c r="Y887" s="5"/>
      <c r="Z887" s="5"/>
    </row>
    <row r="888" ht="18.75" customHeight="1">
      <c r="A888" s="1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5"/>
      <c r="V888" s="5"/>
      <c r="W888" s="5"/>
      <c r="X888" s="5"/>
      <c r="Y888" s="5"/>
      <c r="Z888" s="5"/>
    </row>
    <row r="889" ht="18.75" customHeight="1">
      <c r="A889" s="1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5"/>
      <c r="V889" s="5"/>
      <c r="W889" s="5"/>
      <c r="X889" s="5"/>
      <c r="Y889" s="5"/>
      <c r="Z889" s="5"/>
    </row>
    <row r="890" ht="18.75" customHeight="1">
      <c r="A890" s="1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5"/>
      <c r="V890" s="5"/>
      <c r="W890" s="5"/>
      <c r="X890" s="5"/>
      <c r="Y890" s="5"/>
      <c r="Z890" s="5"/>
    </row>
    <row r="891" ht="18.75" customHeight="1">
      <c r="A891" s="1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5"/>
      <c r="V891" s="5"/>
      <c r="W891" s="5"/>
      <c r="X891" s="5"/>
      <c r="Y891" s="5"/>
      <c r="Z891" s="5"/>
    </row>
    <row r="892" ht="18.75" customHeight="1">
      <c r="A892" s="1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5"/>
      <c r="V892" s="5"/>
      <c r="W892" s="5"/>
      <c r="X892" s="5"/>
      <c r="Y892" s="5"/>
      <c r="Z892" s="5"/>
    </row>
    <row r="893" ht="18.75" customHeight="1">
      <c r="A893" s="1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5"/>
      <c r="V893" s="5"/>
      <c r="W893" s="5"/>
      <c r="X893" s="5"/>
      <c r="Y893" s="5"/>
      <c r="Z893" s="5"/>
    </row>
    <row r="894" ht="18.75" customHeight="1">
      <c r="A894" s="1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5"/>
      <c r="V894" s="5"/>
      <c r="W894" s="5"/>
      <c r="X894" s="5"/>
      <c r="Y894" s="5"/>
      <c r="Z894" s="5"/>
    </row>
    <row r="895" ht="18.75" customHeight="1">
      <c r="A895" s="1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5"/>
      <c r="V895" s="5"/>
      <c r="W895" s="5"/>
      <c r="X895" s="5"/>
      <c r="Y895" s="5"/>
      <c r="Z895" s="5"/>
    </row>
    <row r="896" ht="18.75" customHeight="1">
      <c r="A896" s="1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5"/>
      <c r="V896" s="5"/>
      <c r="W896" s="5"/>
      <c r="X896" s="5"/>
      <c r="Y896" s="5"/>
      <c r="Z896" s="5"/>
    </row>
    <row r="897" ht="18.75" customHeight="1">
      <c r="A897" s="1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5"/>
      <c r="V897" s="5"/>
      <c r="W897" s="5"/>
      <c r="X897" s="5"/>
      <c r="Y897" s="5"/>
      <c r="Z897" s="5"/>
    </row>
    <row r="898" ht="18.75" customHeight="1">
      <c r="A898" s="1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5"/>
      <c r="V898" s="5"/>
      <c r="W898" s="5"/>
      <c r="X898" s="5"/>
      <c r="Y898" s="5"/>
      <c r="Z898" s="5"/>
    </row>
    <row r="899" ht="18.75" customHeight="1">
      <c r="A899" s="1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5"/>
      <c r="V899" s="5"/>
      <c r="W899" s="5"/>
      <c r="X899" s="5"/>
      <c r="Y899" s="5"/>
      <c r="Z899" s="5"/>
    </row>
    <row r="900" ht="18.75" customHeight="1">
      <c r="A900" s="1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5"/>
      <c r="V900" s="5"/>
      <c r="W900" s="5"/>
      <c r="X900" s="5"/>
      <c r="Y900" s="5"/>
      <c r="Z900" s="5"/>
    </row>
    <row r="901" ht="18.75" customHeight="1">
      <c r="A901" s="1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5"/>
      <c r="V901" s="5"/>
      <c r="W901" s="5"/>
      <c r="X901" s="5"/>
      <c r="Y901" s="5"/>
      <c r="Z901" s="5"/>
    </row>
    <row r="902" ht="18.75" customHeight="1">
      <c r="A902" s="1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5"/>
      <c r="V902" s="5"/>
      <c r="W902" s="5"/>
      <c r="X902" s="5"/>
      <c r="Y902" s="5"/>
      <c r="Z902" s="5"/>
    </row>
    <row r="903" ht="18.75" customHeight="1">
      <c r="A903" s="1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5"/>
      <c r="V903" s="5"/>
      <c r="W903" s="5"/>
      <c r="X903" s="5"/>
      <c r="Y903" s="5"/>
      <c r="Z903" s="5"/>
    </row>
    <row r="904" ht="18.75" customHeight="1">
      <c r="A904" s="1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5"/>
      <c r="V904" s="5"/>
      <c r="W904" s="5"/>
      <c r="X904" s="5"/>
      <c r="Y904" s="5"/>
      <c r="Z904" s="5"/>
    </row>
    <row r="905" ht="18.75" customHeight="1">
      <c r="A905" s="1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5"/>
      <c r="V905" s="5"/>
      <c r="W905" s="5"/>
      <c r="X905" s="5"/>
      <c r="Y905" s="5"/>
      <c r="Z905" s="5"/>
    </row>
    <row r="906" ht="18.75" customHeight="1">
      <c r="A906" s="1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5"/>
      <c r="V906" s="5"/>
      <c r="W906" s="5"/>
      <c r="X906" s="5"/>
      <c r="Y906" s="5"/>
      <c r="Z906" s="5"/>
    </row>
    <row r="907" ht="18.75" customHeight="1">
      <c r="A907" s="1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5"/>
      <c r="V907" s="5"/>
      <c r="W907" s="5"/>
      <c r="X907" s="5"/>
      <c r="Y907" s="5"/>
      <c r="Z907" s="5"/>
    </row>
    <row r="908" ht="18.75" customHeight="1">
      <c r="A908" s="1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5"/>
      <c r="V908" s="5"/>
      <c r="W908" s="5"/>
      <c r="X908" s="5"/>
      <c r="Y908" s="5"/>
      <c r="Z908" s="5"/>
    </row>
    <row r="909" ht="18.75" customHeight="1">
      <c r="A909" s="1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5"/>
      <c r="V909" s="5"/>
      <c r="W909" s="5"/>
      <c r="X909" s="5"/>
      <c r="Y909" s="5"/>
      <c r="Z909" s="5"/>
    </row>
    <row r="910" ht="18.75" customHeight="1">
      <c r="A910" s="1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5"/>
      <c r="V910" s="5"/>
      <c r="W910" s="5"/>
      <c r="X910" s="5"/>
      <c r="Y910" s="5"/>
      <c r="Z910" s="5"/>
    </row>
    <row r="911" ht="18.75" customHeight="1">
      <c r="A911" s="1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5"/>
      <c r="V911" s="5"/>
      <c r="W911" s="5"/>
      <c r="X911" s="5"/>
      <c r="Y911" s="5"/>
      <c r="Z911" s="5"/>
    </row>
    <row r="912" ht="18.75" customHeight="1">
      <c r="A912" s="1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5"/>
      <c r="V912" s="5"/>
      <c r="W912" s="5"/>
      <c r="X912" s="5"/>
      <c r="Y912" s="5"/>
      <c r="Z912" s="5"/>
    </row>
    <row r="913" ht="18.75" customHeight="1">
      <c r="A913" s="1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5"/>
      <c r="V913" s="5"/>
      <c r="W913" s="5"/>
      <c r="X913" s="5"/>
      <c r="Y913" s="5"/>
      <c r="Z913" s="5"/>
    </row>
    <row r="914" ht="18.75" customHeight="1">
      <c r="A914" s="1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5"/>
      <c r="V914" s="5"/>
      <c r="W914" s="5"/>
      <c r="X914" s="5"/>
      <c r="Y914" s="5"/>
      <c r="Z914" s="5"/>
    </row>
    <row r="915" ht="18.75" customHeight="1">
      <c r="A915" s="1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5"/>
      <c r="V915" s="5"/>
      <c r="W915" s="5"/>
      <c r="X915" s="5"/>
      <c r="Y915" s="5"/>
      <c r="Z915" s="5"/>
    </row>
    <row r="916" ht="18.75" customHeight="1">
      <c r="A916" s="1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5"/>
      <c r="V916" s="5"/>
      <c r="W916" s="5"/>
      <c r="X916" s="5"/>
      <c r="Y916" s="5"/>
      <c r="Z916" s="5"/>
    </row>
    <row r="917" ht="18.75" customHeight="1">
      <c r="A917" s="1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5"/>
      <c r="V917" s="5"/>
      <c r="W917" s="5"/>
      <c r="X917" s="5"/>
      <c r="Y917" s="5"/>
      <c r="Z917" s="5"/>
    </row>
    <row r="918" ht="18.75" customHeight="1">
      <c r="A918" s="1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5"/>
      <c r="V918" s="5"/>
      <c r="W918" s="5"/>
      <c r="X918" s="5"/>
      <c r="Y918" s="5"/>
      <c r="Z918" s="5"/>
    </row>
    <row r="919" ht="18.75" customHeight="1">
      <c r="A919" s="1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5"/>
      <c r="V919" s="5"/>
      <c r="W919" s="5"/>
      <c r="X919" s="5"/>
      <c r="Y919" s="5"/>
      <c r="Z919" s="5"/>
    </row>
    <row r="920" ht="18.75" customHeight="1">
      <c r="A920" s="1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5"/>
      <c r="V920" s="5"/>
      <c r="W920" s="5"/>
      <c r="X920" s="5"/>
      <c r="Y920" s="5"/>
      <c r="Z920" s="5"/>
    </row>
    <row r="921" ht="18.75" customHeight="1">
      <c r="A921" s="1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5"/>
      <c r="V921" s="5"/>
      <c r="W921" s="5"/>
      <c r="X921" s="5"/>
      <c r="Y921" s="5"/>
      <c r="Z921" s="5"/>
    </row>
    <row r="922" ht="18.75" customHeight="1">
      <c r="A922" s="1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5"/>
      <c r="V922" s="5"/>
      <c r="W922" s="5"/>
      <c r="X922" s="5"/>
      <c r="Y922" s="5"/>
      <c r="Z922" s="5"/>
    </row>
    <row r="923" ht="18.75" customHeight="1">
      <c r="A923" s="1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5"/>
      <c r="V923" s="5"/>
      <c r="W923" s="5"/>
      <c r="X923" s="5"/>
      <c r="Y923" s="5"/>
      <c r="Z923" s="5"/>
    </row>
    <row r="924" ht="18.75" customHeight="1">
      <c r="A924" s="1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5"/>
      <c r="V924" s="5"/>
      <c r="W924" s="5"/>
      <c r="X924" s="5"/>
      <c r="Y924" s="5"/>
      <c r="Z924" s="5"/>
    </row>
    <row r="925" ht="18.75" customHeight="1">
      <c r="A925" s="1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5"/>
      <c r="V925" s="5"/>
      <c r="W925" s="5"/>
      <c r="X925" s="5"/>
      <c r="Y925" s="5"/>
      <c r="Z925" s="5"/>
    </row>
    <row r="926" ht="18.75" customHeight="1">
      <c r="A926" s="1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5"/>
      <c r="V926" s="5"/>
      <c r="W926" s="5"/>
      <c r="X926" s="5"/>
      <c r="Y926" s="5"/>
      <c r="Z926" s="5"/>
    </row>
    <row r="927" ht="18.75" customHeight="1">
      <c r="A927" s="1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5"/>
      <c r="V927" s="5"/>
      <c r="W927" s="5"/>
      <c r="X927" s="5"/>
      <c r="Y927" s="5"/>
      <c r="Z927" s="5"/>
    </row>
    <row r="928" ht="18.75" customHeight="1">
      <c r="A928" s="1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5"/>
      <c r="V928" s="5"/>
      <c r="W928" s="5"/>
      <c r="X928" s="5"/>
      <c r="Y928" s="5"/>
      <c r="Z928" s="5"/>
    </row>
    <row r="929" ht="18.75" customHeight="1">
      <c r="A929" s="1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5"/>
      <c r="V929" s="5"/>
      <c r="W929" s="5"/>
      <c r="X929" s="5"/>
      <c r="Y929" s="5"/>
      <c r="Z929" s="5"/>
    </row>
    <row r="930" ht="18.75" customHeight="1">
      <c r="A930" s="1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5"/>
      <c r="V930" s="5"/>
      <c r="W930" s="5"/>
      <c r="X930" s="5"/>
      <c r="Y930" s="5"/>
      <c r="Z930" s="5"/>
    </row>
    <row r="931" ht="18.75" customHeight="1">
      <c r="A931" s="1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5"/>
      <c r="V931" s="5"/>
      <c r="W931" s="5"/>
      <c r="X931" s="5"/>
      <c r="Y931" s="5"/>
      <c r="Z931" s="5"/>
    </row>
    <row r="932" ht="18.75" customHeight="1">
      <c r="A932" s="1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5"/>
      <c r="V932" s="5"/>
      <c r="W932" s="5"/>
      <c r="X932" s="5"/>
      <c r="Y932" s="5"/>
      <c r="Z932" s="5"/>
    </row>
    <row r="933" ht="18.75" customHeight="1">
      <c r="A933" s="1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5"/>
      <c r="V933" s="5"/>
      <c r="W933" s="5"/>
      <c r="X933" s="5"/>
      <c r="Y933" s="5"/>
      <c r="Z933" s="5"/>
    </row>
    <row r="934" ht="18.75" customHeight="1">
      <c r="A934" s="1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5"/>
      <c r="V934" s="5"/>
      <c r="W934" s="5"/>
      <c r="X934" s="5"/>
      <c r="Y934" s="5"/>
      <c r="Z934" s="5"/>
    </row>
    <row r="935" ht="18.75" customHeight="1">
      <c r="A935" s="1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5"/>
      <c r="V935" s="5"/>
      <c r="W935" s="5"/>
      <c r="X935" s="5"/>
      <c r="Y935" s="5"/>
      <c r="Z935" s="5"/>
    </row>
    <row r="936" ht="18.75" customHeight="1">
      <c r="A936" s="1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5"/>
      <c r="V936" s="5"/>
      <c r="W936" s="5"/>
      <c r="X936" s="5"/>
      <c r="Y936" s="5"/>
      <c r="Z936" s="5"/>
    </row>
    <row r="937" ht="18.75" customHeight="1">
      <c r="A937" s="1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5"/>
      <c r="V937" s="5"/>
      <c r="W937" s="5"/>
      <c r="X937" s="5"/>
      <c r="Y937" s="5"/>
      <c r="Z937" s="5"/>
    </row>
    <row r="938" ht="18.75" customHeight="1">
      <c r="A938" s="1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5"/>
      <c r="V938" s="5"/>
      <c r="W938" s="5"/>
      <c r="X938" s="5"/>
      <c r="Y938" s="5"/>
      <c r="Z938" s="5"/>
    </row>
    <row r="939" ht="18.75" customHeight="1">
      <c r="A939" s="1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5"/>
      <c r="V939" s="5"/>
      <c r="W939" s="5"/>
      <c r="X939" s="5"/>
      <c r="Y939" s="5"/>
      <c r="Z939" s="5"/>
    </row>
    <row r="940" ht="18.75" customHeight="1">
      <c r="A940" s="1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5"/>
      <c r="V940" s="5"/>
      <c r="W940" s="5"/>
      <c r="X940" s="5"/>
      <c r="Y940" s="5"/>
      <c r="Z940" s="5"/>
    </row>
    <row r="941" ht="18.75" customHeight="1">
      <c r="A941" s="1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5"/>
      <c r="V941" s="5"/>
      <c r="W941" s="5"/>
      <c r="X941" s="5"/>
      <c r="Y941" s="5"/>
      <c r="Z941" s="5"/>
    </row>
    <row r="942" ht="18.75" customHeight="1">
      <c r="A942" s="1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5"/>
      <c r="V942" s="5"/>
      <c r="W942" s="5"/>
      <c r="X942" s="5"/>
      <c r="Y942" s="5"/>
      <c r="Z942" s="5"/>
    </row>
    <row r="943" ht="18.75" customHeight="1">
      <c r="A943" s="1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5"/>
      <c r="V943" s="5"/>
      <c r="W943" s="5"/>
      <c r="X943" s="5"/>
      <c r="Y943" s="5"/>
      <c r="Z943" s="5"/>
    </row>
    <row r="944" ht="18.75" customHeight="1">
      <c r="A944" s="1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5"/>
      <c r="V944" s="5"/>
      <c r="W944" s="5"/>
      <c r="X944" s="5"/>
      <c r="Y944" s="5"/>
      <c r="Z944" s="5"/>
    </row>
    <row r="945" ht="18.75" customHeight="1">
      <c r="A945" s="1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5"/>
      <c r="V945" s="5"/>
      <c r="W945" s="5"/>
      <c r="X945" s="5"/>
      <c r="Y945" s="5"/>
      <c r="Z945" s="5"/>
    </row>
    <row r="946" ht="18.75" customHeight="1">
      <c r="A946" s="1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5"/>
      <c r="V946" s="5"/>
      <c r="W946" s="5"/>
      <c r="X946" s="5"/>
      <c r="Y946" s="5"/>
      <c r="Z946" s="5"/>
    </row>
    <row r="947" ht="18.75" customHeight="1">
      <c r="A947" s="1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5"/>
      <c r="V947" s="5"/>
      <c r="W947" s="5"/>
      <c r="X947" s="5"/>
      <c r="Y947" s="5"/>
      <c r="Z947" s="5"/>
    </row>
    <row r="948" ht="18.75" customHeight="1">
      <c r="A948" s="1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5"/>
      <c r="V948" s="5"/>
      <c r="W948" s="5"/>
      <c r="X948" s="5"/>
      <c r="Y948" s="5"/>
      <c r="Z948" s="5"/>
    </row>
    <row r="949" ht="18.75" customHeight="1">
      <c r="A949" s="1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5"/>
      <c r="V949" s="5"/>
      <c r="W949" s="5"/>
      <c r="X949" s="5"/>
      <c r="Y949" s="5"/>
      <c r="Z949" s="5"/>
    </row>
    <row r="950" ht="18.75" customHeight="1">
      <c r="A950" s="1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5"/>
      <c r="V950" s="5"/>
      <c r="W950" s="5"/>
      <c r="X950" s="5"/>
      <c r="Y950" s="5"/>
      <c r="Z950" s="5"/>
    </row>
    <row r="951" ht="18.75" customHeight="1">
      <c r="A951" s="1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5"/>
      <c r="V951" s="5"/>
      <c r="W951" s="5"/>
      <c r="X951" s="5"/>
      <c r="Y951" s="5"/>
      <c r="Z951" s="5"/>
    </row>
    <row r="952" ht="18.75" customHeight="1">
      <c r="A952" s="1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5"/>
      <c r="V952" s="5"/>
      <c r="W952" s="5"/>
      <c r="X952" s="5"/>
      <c r="Y952" s="5"/>
      <c r="Z952" s="5"/>
    </row>
    <row r="953" ht="18.75" customHeight="1">
      <c r="A953" s="1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5"/>
      <c r="V953" s="5"/>
      <c r="W953" s="5"/>
      <c r="X953" s="5"/>
      <c r="Y953" s="5"/>
      <c r="Z953" s="5"/>
    </row>
    <row r="954" ht="18.75" customHeight="1">
      <c r="A954" s="1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5"/>
      <c r="V954" s="5"/>
      <c r="W954" s="5"/>
      <c r="X954" s="5"/>
      <c r="Y954" s="5"/>
      <c r="Z954" s="5"/>
    </row>
    <row r="955" ht="18.75" customHeight="1">
      <c r="A955" s="1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5"/>
      <c r="V955" s="5"/>
      <c r="W955" s="5"/>
      <c r="X955" s="5"/>
      <c r="Y955" s="5"/>
      <c r="Z955" s="5"/>
    </row>
    <row r="956" ht="18.75" customHeight="1">
      <c r="A956" s="1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5"/>
      <c r="V956" s="5"/>
      <c r="W956" s="5"/>
      <c r="X956" s="5"/>
      <c r="Y956" s="5"/>
      <c r="Z956" s="5"/>
    </row>
    <row r="957" ht="18.75" customHeight="1">
      <c r="A957" s="1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5"/>
      <c r="V957" s="5"/>
      <c r="W957" s="5"/>
      <c r="X957" s="5"/>
      <c r="Y957" s="5"/>
      <c r="Z957" s="5"/>
    </row>
    <row r="958" ht="18.75" customHeight="1">
      <c r="A958" s="1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5"/>
      <c r="V958" s="5"/>
      <c r="W958" s="5"/>
      <c r="X958" s="5"/>
      <c r="Y958" s="5"/>
      <c r="Z958" s="5"/>
    </row>
    <row r="959" ht="18.75" customHeight="1">
      <c r="A959" s="1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5"/>
      <c r="V959" s="5"/>
      <c r="W959" s="5"/>
      <c r="X959" s="5"/>
      <c r="Y959" s="5"/>
      <c r="Z959" s="5"/>
    </row>
    <row r="960" ht="18.75" customHeight="1">
      <c r="A960" s="1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5"/>
      <c r="V960" s="5"/>
      <c r="W960" s="5"/>
      <c r="X960" s="5"/>
      <c r="Y960" s="5"/>
      <c r="Z960" s="5"/>
    </row>
    <row r="961" ht="18.75" customHeight="1">
      <c r="A961" s="1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5"/>
      <c r="V961" s="5"/>
      <c r="W961" s="5"/>
      <c r="X961" s="5"/>
      <c r="Y961" s="5"/>
      <c r="Z961" s="5"/>
    </row>
    <row r="962" ht="18.75" customHeight="1">
      <c r="A962" s="1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5"/>
      <c r="V962" s="5"/>
      <c r="W962" s="5"/>
      <c r="X962" s="5"/>
      <c r="Y962" s="5"/>
      <c r="Z962" s="5"/>
    </row>
    <row r="963" ht="18.75" customHeight="1">
      <c r="A963" s="1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5"/>
      <c r="V963" s="5"/>
      <c r="W963" s="5"/>
      <c r="X963" s="5"/>
      <c r="Y963" s="5"/>
      <c r="Z963" s="5"/>
    </row>
    <row r="964" ht="18.75" customHeight="1">
      <c r="A964" s="1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5"/>
      <c r="V964" s="5"/>
      <c r="W964" s="5"/>
      <c r="X964" s="5"/>
      <c r="Y964" s="5"/>
      <c r="Z964" s="5"/>
    </row>
    <row r="965" ht="18.75" customHeight="1">
      <c r="A965" s="1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5"/>
      <c r="V965" s="5"/>
      <c r="W965" s="5"/>
      <c r="X965" s="5"/>
      <c r="Y965" s="5"/>
      <c r="Z965" s="5"/>
    </row>
    <row r="966" ht="18.75" customHeight="1">
      <c r="A966" s="1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5"/>
      <c r="V966" s="5"/>
      <c r="W966" s="5"/>
      <c r="X966" s="5"/>
      <c r="Y966" s="5"/>
      <c r="Z966" s="5"/>
    </row>
    <row r="967" ht="18.75" customHeight="1">
      <c r="A967" s="1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5"/>
      <c r="V967" s="5"/>
      <c r="W967" s="5"/>
      <c r="X967" s="5"/>
      <c r="Y967" s="5"/>
      <c r="Z967" s="5"/>
    </row>
    <row r="968" ht="18.75" customHeight="1">
      <c r="A968" s="1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5"/>
      <c r="V968" s="5"/>
      <c r="W968" s="5"/>
      <c r="X968" s="5"/>
      <c r="Y968" s="5"/>
      <c r="Z968" s="5"/>
    </row>
    <row r="969" ht="18.75" customHeight="1">
      <c r="A969" s="1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5"/>
      <c r="V969" s="5"/>
      <c r="W969" s="5"/>
      <c r="X969" s="5"/>
      <c r="Y969" s="5"/>
      <c r="Z969" s="5"/>
    </row>
    <row r="970" ht="18.75" customHeight="1">
      <c r="A970" s="1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5"/>
      <c r="V970" s="5"/>
      <c r="W970" s="5"/>
      <c r="X970" s="5"/>
      <c r="Y970" s="5"/>
      <c r="Z970" s="5"/>
    </row>
    <row r="971" ht="18.75" customHeight="1">
      <c r="A971" s="1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5"/>
      <c r="V971" s="5"/>
      <c r="W971" s="5"/>
      <c r="X971" s="5"/>
      <c r="Y971" s="5"/>
      <c r="Z971" s="5"/>
    </row>
    <row r="972" ht="18.75" customHeight="1">
      <c r="A972" s="1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5"/>
      <c r="V972" s="5"/>
      <c r="W972" s="5"/>
      <c r="X972" s="5"/>
      <c r="Y972" s="5"/>
      <c r="Z972" s="5"/>
    </row>
    <row r="973" ht="18.75" customHeight="1">
      <c r="A973" s="1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5"/>
      <c r="V973" s="5"/>
      <c r="W973" s="5"/>
      <c r="X973" s="5"/>
      <c r="Y973" s="5"/>
      <c r="Z973" s="5"/>
    </row>
    <row r="974" ht="18.75" customHeight="1">
      <c r="A974" s="1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5"/>
      <c r="V974" s="5"/>
      <c r="W974" s="5"/>
      <c r="X974" s="5"/>
      <c r="Y974" s="5"/>
      <c r="Z974" s="5"/>
    </row>
    <row r="975" ht="18.75" customHeight="1">
      <c r="A975" s="1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5"/>
      <c r="V975" s="5"/>
      <c r="W975" s="5"/>
      <c r="X975" s="5"/>
      <c r="Y975" s="5"/>
      <c r="Z975" s="5"/>
    </row>
    <row r="976" ht="18.75" customHeight="1">
      <c r="A976" s="1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5"/>
      <c r="V976" s="5"/>
      <c r="W976" s="5"/>
      <c r="X976" s="5"/>
      <c r="Y976" s="5"/>
      <c r="Z976" s="5"/>
    </row>
    <row r="977" ht="18.75" customHeight="1">
      <c r="A977" s="1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5"/>
      <c r="V977" s="5"/>
      <c r="W977" s="5"/>
      <c r="X977" s="5"/>
      <c r="Y977" s="5"/>
      <c r="Z977" s="5"/>
    </row>
    <row r="978" ht="18.75" customHeight="1">
      <c r="A978" s="1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5"/>
      <c r="V978" s="5"/>
      <c r="W978" s="5"/>
      <c r="X978" s="5"/>
      <c r="Y978" s="5"/>
      <c r="Z978" s="5"/>
    </row>
    <row r="979" ht="18.75" customHeight="1">
      <c r="A979" s="1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5"/>
      <c r="V979" s="5"/>
      <c r="W979" s="5"/>
      <c r="X979" s="5"/>
      <c r="Y979" s="5"/>
      <c r="Z979" s="5"/>
    </row>
    <row r="980" ht="18.75" customHeight="1">
      <c r="A980" s="1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5"/>
      <c r="V980" s="5"/>
      <c r="W980" s="5"/>
      <c r="X980" s="5"/>
      <c r="Y980" s="5"/>
      <c r="Z980" s="5"/>
    </row>
    <row r="981" ht="18.75" customHeight="1">
      <c r="A981" s="1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5"/>
      <c r="V981" s="5"/>
      <c r="W981" s="5"/>
      <c r="X981" s="5"/>
      <c r="Y981" s="5"/>
      <c r="Z981" s="5"/>
    </row>
    <row r="982" ht="18.75" customHeight="1">
      <c r="A982" s="1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5"/>
      <c r="V982" s="5"/>
      <c r="W982" s="5"/>
      <c r="X982" s="5"/>
      <c r="Y982" s="5"/>
      <c r="Z982" s="5"/>
    </row>
    <row r="983" ht="18.75" customHeight="1">
      <c r="A983" s="1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5"/>
      <c r="V983" s="5"/>
      <c r="W983" s="5"/>
      <c r="X983" s="5"/>
      <c r="Y983" s="5"/>
      <c r="Z983" s="5"/>
    </row>
    <row r="984" ht="18.75" customHeight="1">
      <c r="A984" s="1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5"/>
      <c r="V984" s="5"/>
      <c r="W984" s="5"/>
      <c r="X984" s="5"/>
      <c r="Y984" s="5"/>
      <c r="Z984" s="5"/>
    </row>
    <row r="985" ht="18.75" customHeight="1">
      <c r="A985" s="1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5"/>
      <c r="V985" s="5"/>
      <c r="W985" s="5"/>
      <c r="X985" s="5"/>
      <c r="Y985" s="5"/>
      <c r="Z985" s="5"/>
    </row>
    <row r="986" ht="18.75" customHeight="1">
      <c r="A986" s="1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5"/>
      <c r="V986" s="5"/>
      <c r="W986" s="5"/>
      <c r="X986" s="5"/>
      <c r="Y986" s="5"/>
      <c r="Z986" s="5"/>
    </row>
    <row r="987" ht="18.75" customHeight="1">
      <c r="A987" s="1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5"/>
      <c r="V987" s="5"/>
      <c r="W987" s="5"/>
      <c r="X987" s="5"/>
      <c r="Y987" s="5"/>
      <c r="Z987" s="5"/>
    </row>
    <row r="988" ht="18.75" customHeight="1">
      <c r="A988" s="1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5"/>
      <c r="V988" s="5"/>
      <c r="W988" s="5"/>
      <c r="X988" s="5"/>
      <c r="Y988" s="5"/>
      <c r="Z988" s="5"/>
    </row>
    <row r="989" ht="18.75" customHeight="1">
      <c r="A989" s="1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5"/>
      <c r="V989" s="5"/>
      <c r="W989" s="5"/>
      <c r="X989" s="5"/>
      <c r="Y989" s="5"/>
      <c r="Z989" s="5"/>
    </row>
    <row r="990" ht="18.75" customHeight="1">
      <c r="A990" s="1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5"/>
      <c r="V990" s="5"/>
      <c r="W990" s="5"/>
      <c r="X990" s="5"/>
      <c r="Y990" s="5"/>
      <c r="Z990" s="5"/>
    </row>
    <row r="991" ht="18.75" customHeight="1">
      <c r="A991" s="1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5"/>
      <c r="V991" s="5"/>
      <c r="W991" s="5"/>
      <c r="X991" s="5"/>
      <c r="Y991" s="5"/>
      <c r="Z991" s="5"/>
    </row>
    <row r="992" ht="18.75" customHeight="1">
      <c r="A992" s="1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5"/>
      <c r="V992" s="5"/>
      <c r="W992" s="5"/>
      <c r="X992" s="5"/>
      <c r="Y992" s="5"/>
      <c r="Z992" s="5"/>
    </row>
    <row r="993" ht="18.75" customHeight="1">
      <c r="A993" s="1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5"/>
      <c r="V993" s="5"/>
      <c r="W993" s="5"/>
      <c r="X993" s="5"/>
      <c r="Y993" s="5"/>
      <c r="Z993" s="5"/>
    </row>
    <row r="994" ht="18.75" customHeight="1">
      <c r="A994" s="1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5"/>
      <c r="V994" s="5"/>
      <c r="W994" s="5"/>
      <c r="X994" s="5"/>
      <c r="Y994" s="5"/>
      <c r="Z994" s="5"/>
    </row>
    <row r="995" ht="18.75" customHeight="1">
      <c r="A995" s="1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5"/>
      <c r="V995" s="5"/>
      <c r="W995" s="5"/>
      <c r="X995" s="5"/>
      <c r="Y995" s="5"/>
      <c r="Z995" s="5"/>
    </row>
    <row r="996" ht="18.75" customHeight="1">
      <c r="A996" s="1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5"/>
      <c r="V996" s="5"/>
      <c r="W996" s="5"/>
      <c r="X996" s="5"/>
      <c r="Y996" s="5"/>
      <c r="Z996" s="5"/>
    </row>
    <row r="997" ht="18.75" customHeight="1">
      <c r="A997" s="1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5"/>
      <c r="V997" s="5"/>
      <c r="W997" s="5"/>
      <c r="X997" s="5"/>
      <c r="Y997" s="5"/>
      <c r="Z997" s="5"/>
    </row>
    <row r="998" ht="18.75" customHeight="1">
      <c r="A998" s="1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5"/>
      <c r="V998" s="5"/>
      <c r="W998" s="5"/>
      <c r="X998" s="5"/>
      <c r="Y998" s="5"/>
      <c r="Z998" s="5"/>
    </row>
    <row r="999" ht="18.75" customHeight="1">
      <c r="A999" s="1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5"/>
      <c r="V999" s="5"/>
      <c r="W999" s="5"/>
      <c r="X999" s="5"/>
      <c r="Y999" s="5"/>
      <c r="Z999" s="5"/>
    </row>
    <row r="1000" ht="18.75" customHeight="1">
      <c r="A1000" s="1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5"/>
      <c r="V1000" s="5"/>
      <c r="W1000" s="5"/>
      <c r="X1000" s="5"/>
      <c r="Y1000" s="5"/>
      <c r="Z1000" s="5"/>
    </row>
    <row r="1001" ht="18.75" customHeight="1">
      <c r="A1001" s="16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5"/>
      <c r="V1001" s="5"/>
      <c r="W1001" s="5"/>
      <c r="X1001" s="5"/>
      <c r="Y1001" s="5"/>
      <c r="Z1001" s="5"/>
    </row>
    <row r="1002" ht="18.75" customHeight="1">
      <c r="A1002" s="16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5"/>
      <c r="U1002" s="5"/>
      <c r="V1002" s="5"/>
      <c r="W1002" s="5"/>
      <c r="X1002" s="5"/>
      <c r="Y1002" s="5"/>
      <c r="Z1002" s="5"/>
    </row>
    <row r="1003" ht="18.75" customHeight="1">
      <c r="A1003" s="16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5"/>
      <c r="V1003" s="5"/>
      <c r="W1003" s="5"/>
      <c r="X1003" s="5"/>
      <c r="Y1003" s="5"/>
      <c r="Z1003" s="5"/>
    </row>
    <row r="1004" ht="18.75" customHeight="1">
      <c r="A1004" s="16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5"/>
      <c r="U1004" s="5"/>
      <c r="V1004" s="5"/>
      <c r="W1004" s="5"/>
      <c r="X1004" s="5"/>
      <c r="Y1004" s="5"/>
      <c r="Z1004" s="5"/>
    </row>
    <row r="1005" ht="18.75" customHeight="1">
      <c r="A1005" s="16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5"/>
      <c r="V1005" s="5"/>
      <c r="W1005" s="5"/>
      <c r="X1005" s="5"/>
      <c r="Y1005" s="5"/>
      <c r="Z1005" s="5"/>
    </row>
    <row r="1006" ht="18.75" customHeight="1">
      <c r="A1006" s="16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5"/>
      <c r="U1006" s="5"/>
      <c r="V1006" s="5"/>
      <c r="W1006" s="5"/>
      <c r="X1006" s="5"/>
      <c r="Y1006" s="5"/>
      <c r="Z1006" s="5"/>
    </row>
    <row r="1007" ht="18.75" customHeight="1">
      <c r="A1007" s="16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5"/>
      <c r="U1007" s="5"/>
      <c r="V1007" s="5"/>
      <c r="W1007" s="5"/>
      <c r="X1007" s="5"/>
      <c r="Y1007" s="5"/>
      <c r="Z1007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42.57"/>
  </cols>
  <sheetData>
    <row r="1" ht="18.75" customHeight="1">
      <c r="A1" s="1" t="s">
        <v>16</v>
      </c>
      <c r="B1" s="2" t="s">
        <v>1</v>
      </c>
      <c r="C1" s="2" t="s">
        <v>17</v>
      </c>
      <c r="D1" s="2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</row>
    <row r="2" ht="18.75" customHeight="1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.75" customHeight="1">
      <c r="A3" s="8" t="s">
        <v>8</v>
      </c>
      <c r="B3" s="9">
        <v>5536.0</v>
      </c>
      <c r="C3" s="9">
        <v>61.0</v>
      </c>
      <c r="D3" s="9">
        <v>643.0</v>
      </c>
      <c r="E3" s="9">
        <v>582.0</v>
      </c>
      <c r="F3" s="9">
        <v>766.0</v>
      </c>
      <c r="G3" s="9">
        <v>766.0</v>
      </c>
      <c r="H3" s="9">
        <v>1042.0</v>
      </c>
      <c r="I3" s="9">
        <v>582.0</v>
      </c>
      <c r="J3" s="9">
        <v>2073.0</v>
      </c>
      <c r="K3" s="9">
        <v>1767.0</v>
      </c>
      <c r="L3" s="9">
        <v>1461.0</v>
      </c>
    </row>
    <row r="4" ht="18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8.75" customHeight="1">
      <c r="A5" s="11" t="s">
        <v>9</v>
      </c>
      <c r="B5" s="24">
        <v>0.657</v>
      </c>
      <c r="C5" s="25">
        <v>0.613</v>
      </c>
      <c r="D5" s="26">
        <v>0.693</v>
      </c>
      <c r="E5" s="26">
        <v>0.71</v>
      </c>
      <c r="F5" s="26">
        <v>0.717</v>
      </c>
      <c r="G5" s="25">
        <v>0.517</v>
      </c>
      <c r="H5" s="27">
        <v>0.643</v>
      </c>
      <c r="I5" s="25">
        <v>0.623</v>
      </c>
      <c r="J5" s="26">
        <v>0.67</v>
      </c>
      <c r="K5" s="27" t="str">
        <f>(2.92-1)/100*33.333333333</f>
        <v>64.0 %</v>
      </c>
      <c r="L5" s="27" t="str">
        <f>(2.96-1)/100*33.333333333</f>
        <v>65.3 %</v>
      </c>
    </row>
    <row r="6" ht="18.75" customHeight="1">
      <c r="A6" s="11" t="s">
        <v>10</v>
      </c>
      <c r="B6" s="24" t="str">
        <f>(3.01-1)/100*33.333333333</f>
        <v>67.0 %</v>
      </c>
      <c r="C6" s="25" t="str">
        <f>(2.84-1)/100*33.333333333</f>
        <v>61.3 %</v>
      </c>
      <c r="D6" s="26" t="str">
        <f>(3.1-1)/100*33.333333333</f>
        <v>70.0 %</v>
      </c>
      <c r="E6" s="26" t="str">
        <f>(3.11-1)/100*33.333333333</f>
        <v>70.3 %</v>
      </c>
      <c r="F6" s="26" t="str">
        <f>(3.18-1)/100*33.333333333</f>
        <v>72.7 %</v>
      </c>
      <c r="G6" s="25" t="str">
        <f>(2.58-1)/100*33.333333333</f>
        <v>52.7 %</v>
      </c>
      <c r="H6" s="27" t="str">
        <f>(3.02-1)/100*33.333333333</f>
        <v>67.3 %</v>
      </c>
      <c r="I6" s="25" t="str">
        <f>(2.78-1)/100*33.333333333</f>
        <v>59.3 %</v>
      </c>
      <c r="J6" s="26" t="str">
        <f>(3.09-1)/100*33.333333333</f>
        <v>69.7 %</v>
      </c>
      <c r="K6" s="27" t="str">
        <f>(2.98-1)/100*33.333333333</f>
        <v>66.0 %</v>
      </c>
      <c r="L6" s="26" t="str">
        <f>(3.05-1)/100*33.333333333</f>
        <v>68.3 %</v>
      </c>
    </row>
    <row r="7" ht="18.75" customHeight="1">
      <c r="A7" s="16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ht="18.75" customHeight="1">
      <c r="A8" s="8" t="s">
        <v>11</v>
      </c>
      <c r="B8" s="24">
        <v>0.692</v>
      </c>
      <c r="C8" s="30">
        <v>0.5</v>
      </c>
      <c r="D8" s="30">
        <v>0.651</v>
      </c>
      <c r="E8" s="30">
        <v>0.613</v>
      </c>
      <c r="F8" s="30">
        <v>0.667</v>
      </c>
      <c r="G8" s="30">
        <v>0.826</v>
      </c>
      <c r="H8" s="30">
        <v>0.823</v>
      </c>
      <c r="I8" s="30">
        <v>0.771</v>
      </c>
      <c r="J8" s="30">
        <v>0.724</v>
      </c>
      <c r="K8" s="30">
        <v>0.653</v>
      </c>
      <c r="L8" s="30">
        <v>0.58</v>
      </c>
    </row>
    <row r="9" ht="18.75" customHeight="1">
      <c r="A9" s="11" t="s">
        <v>12</v>
      </c>
      <c r="B9" s="24">
        <v>0.222</v>
      </c>
      <c r="C9" s="27">
        <v>0.244</v>
      </c>
      <c r="D9" s="26">
        <v>0.18</v>
      </c>
      <c r="E9" s="26">
        <v>0.103</v>
      </c>
      <c r="F9" s="26">
        <v>0.118</v>
      </c>
      <c r="G9" s="25">
        <v>0.456</v>
      </c>
      <c r="H9" s="26">
        <v>0.168</v>
      </c>
      <c r="I9" s="26">
        <v>0.174</v>
      </c>
      <c r="J9" s="26">
        <v>0.126</v>
      </c>
      <c r="K9" s="26">
        <v>0.154</v>
      </c>
      <c r="L9" s="26">
        <v>0.144</v>
      </c>
    </row>
    <row r="10" ht="18.75" customHeight="1">
      <c r="A10" s="8" t="s">
        <v>13</v>
      </c>
      <c r="B10" s="24">
        <v>0.773</v>
      </c>
      <c r="C10" s="30">
        <v>1.0</v>
      </c>
      <c r="D10" s="30">
        <v>0.809</v>
      </c>
      <c r="E10" s="30">
        <v>0.859</v>
      </c>
      <c r="F10" s="30">
        <v>0.826</v>
      </c>
      <c r="G10" s="30">
        <v>0.839</v>
      </c>
      <c r="H10" s="30">
        <v>0.745</v>
      </c>
      <c r="I10" s="30">
        <v>0.754</v>
      </c>
      <c r="J10" s="30">
        <v>0.734</v>
      </c>
      <c r="K10" s="30">
        <v>0.832</v>
      </c>
      <c r="L10" s="30">
        <v>0.818</v>
      </c>
    </row>
    <row r="11" ht="18.75" customHeight="1">
      <c r="A11" s="11" t="s">
        <v>14</v>
      </c>
      <c r="B11" s="24">
        <v>0.419</v>
      </c>
      <c r="C11" s="26">
        <v>0.328</v>
      </c>
      <c r="D11" s="26">
        <v>0.31</v>
      </c>
      <c r="E11" s="26">
        <v>0.224</v>
      </c>
      <c r="F11" s="26">
        <v>0.224</v>
      </c>
      <c r="G11" s="25">
        <v>0.523</v>
      </c>
      <c r="H11" s="27">
        <v>0.407</v>
      </c>
      <c r="I11" s="26">
        <v>0.354</v>
      </c>
      <c r="J11" s="26">
        <v>0.338</v>
      </c>
      <c r="K11" s="26">
        <v>0.362</v>
      </c>
      <c r="L11" s="27">
        <v>0.383</v>
      </c>
    </row>
    <row r="12" ht="18.75" customHeight="1">
      <c r="A12" s="16"/>
      <c r="B12" s="28"/>
      <c r="C12" s="31"/>
      <c r="D12" s="29"/>
      <c r="E12" s="29"/>
      <c r="F12" s="29"/>
      <c r="G12" s="29"/>
      <c r="H12" s="29"/>
      <c r="I12" s="29"/>
      <c r="J12" s="29"/>
      <c r="K12" s="29"/>
      <c r="L12" s="29"/>
    </row>
    <row r="13" ht="18.75" customHeight="1">
      <c r="A13" s="11" t="s">
        <v>15</v>
      </c>
      <c r="B13" s="24" t="str">
        <f>(2.58-1)/100*33.333333333</f>
        <v>52.7 %</v>
      </c>
      <c r="C13" s="27" t="str">
        <f>(2.5-1)/100*33.333333333</f>
        <v>50.0 %</v>
      </c>
      <c r="D13" s="27" t="str">
        <f>(2.41-1)/100*33.333333333</f>
        <v>47.0 %</v>
      </c>
      <c r="E13" s="27" t="str">
        <f>(2.53-1)/100*33.333333333</f>
        <v>51.0 %</v>
      </c>
      <c r="F13" s="27" t="str">
        <f>(2.5-1)/100*33.333333333</f>
        <v>50.0 %</v>
      </c>
      <c r="G13" s="25" t="str">
        <f>(2.2-1)/100*33.333333333</f>
        <v>40.0 %</v>
      </c>
      <c r="H13" s="27" t="str">
        <f>(2.44-1)/100*33.333333333</f>
        <v>48.0 %</v>
      </c>
      <c r="I13" s="25" t="str">
        <f>(2.34-1)/100*33.333333333</f>
        <v>44.7 %</v>
      </c>
      <c r="J13" s="26" t="str">
        <f>(2.66-1)/100*33.333333333</f>
        <v>55.3 %</v>
      </c>
      <c r="K13" s="27" t="str">
        <f>(2.46-1)/100*33.333333333</f>
        <v>48.7 %</v>
      </c>
      <c r="L13" s="27" t="str">
        <f>(2.5-1)/100*33.333333333</f>
        <v>50.0 %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43.0"/>
  </cols>
  <sheetData>
    <row r="1">
      <c r="A1" s="1" t="s">
        <v>27</v>
      </c>
      <c r="B1" s="2" t="s">
        <v>28</v>
      </c>
      <c r="C1" s="22" t="s">
        <v>29</v>
      </c>
      <c r="D1" s="22" t="s">
        <v>30</v>
      </c>
      <c r="E1" s="22" t="s">
        <v>31</v>
      </c>
      <c r="F1" s="22" t="s">
        <v>32</v>
      </c>
      <c r="G1" s="2" t="s">
        <v>33</v>
      </c>
      <c r="H1" s="22" t="s">
        <v>34</v>
      </c>
      <c r="I1" s="2" t="s">
        <v>35</v>
      </c>
      <c r="J1" s="2" t="s">
        <v>36</v>
      </c>
      <c r="K1" s="22" t="s">
        <v>37</v>
      </c>
      <c r="L1" s="22" t="s">
        <v>38</v>
      </c>
      <c r="M1" s="2" t="s">
        <v>39</v>
      </c>
      <c r="N1" s="22" t="s">
        <v>40</v>
      </c>
      <c r="O1" s="22" t="s">
        <v>41</v>
      </c>
      <c r="P1" s="22" t="s">
        <v>42</v>
      </c>
    </row>
    <row r="2" ht="18.75" customHeight="1">
      <c r="A2" s="2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.75" customHeight="1">
      <c r="A3" s="8" t="s">
        <v>8</v>
      </c>
      <c r="B3" s="7">
        <v>5536.0</v>
      </c>
      <c r="C3" s="7">
        <v>1307.0</v>
      </c>
      <c r="D3" s="7">
        <v>266.0</v>
      </c>
      <c r="E3" s="7">
        <v>582.0</v>
      </c>
      <c r="F3" s="7">
        <v>82.0</v>
      </c>
      <c r="G3" s="7">
        <v>133.0</v>
      </c>
      <c r="H3" s="7">
        <v>296.0</v>
      </c>
      <c r="I3" s="7">
        <v>0.0</v>
      </c>
      <c r="J3" s="7">
        <v>1052.0</v>
      </c>
      <c r="K3" s="7">
        <v>337.0</v>
      </c>
      <c r="L3" s="7">
        <v>521.0</v>
      </c>
      <c r="M3" s="7">
        <v>163.0</v>
      </c>
      <c r="N3" s="7">
        <v>204.0</v>
      </c>
      <c r="O3" s="7">
        <v>419.0</v>
      </c>
      <c r="P3" s="7">
        <v>71.0</v>
      </c>
    </row>
    <row r="4" ht="18.75" customHeight="1">
      <c r="A4" s="6"/>
      <c r="B4" s="7"/>
      <c r="C4" s="7"/>
      <c r="D4" s="7"/>
      <c r="E4" s="7"/>
      <c r="F4" s="7"/>
      <c r="G4" s="7"/>
      <c r="H4" s="7"/>
      <c r="I4" s="3"/>
      <c r="J4" s="7"/>
      <c r="K4" s="7"/>
      <c r="L4" s="7"/>
      <c r="M4" s="7"/>
      <c r="N4" s="7"/>
      <c r="O4" s="7"/>
      <c r="P4" s="7"/>
    </row>
    <row r="5" ht="18.75" customHeight="1">
      <c r="A5" s="11" t="s">
        <v>9</v>
      </c>
      <c r="B5" s="28" t="str">
        <f>(2.97-1)/100*33.333333333</f>
        <v>65.7 %</v>
      </c>
      <c r="C5" s="26" t="str">
        <f>(3.15-1)/100*33.333333333</f>
        <v>71.7 %</v>
      </c>
      <c r="D5" s="26" t="str">
        <f>(3.05-1)/100*33.333333333</f>
        <v>68.3 %</v>
      </c>
      <c r="E5" s="27" t="str">
        <f>(2.95-1)/100*33.333333333</f>
        <v>65.0 %</v>
      </c>
      <c r="F5" s="25" t="str">
        <f t="shared" ref="F5:F6" si="1">(2.76-1)/100*33.333333333</f>
        <v>58.7 %</v>
      </c>
      <c r="G5" s="26" t="str">
        <f>(3.01-1)/100*33.333333333</f>
        <v>67.0 %</v>
      </c>
      <c r="H5" s="25" t="str">
        <f>(2.66-1)/100*33.333333333</f>
        <v>55.3 %</v>
      </c>
      <c r="I5" s="32" t="s">
        <v>43</v>
      </c>
      <c r="J5" s="27" t="str">
        <f>(2.94-1)/100*33.333333333</f>
        <v>64.7 %</v>
      </c>
      <c r="K5" s="27" t="str">
        <f>(2.95-1)/100*33.333333333</f>
        <v>65.0 %</v>
      </c>
      <c r="L5" s="26" t="str">
        <f>(3.05-1)/100*33.333333333</f>
        <v>68.3 %</v>
      </c>
      <c r="M5" s="27" t="str">
        <f>(2.94-1)/100*33.333333333</f>
        <v>64.7 %</v>
      </c>
      <c r="N5" s="25" t="str">
        <f>(2.55-1)/100*33.333333333</f>
        <v>51.7 %</v>
      </c>
      <c r="O5" s="27" t="str">
        <f>(2.91-1)/100*33.333333333</f>
        <v>63.7 %</v>
      </c>
      <c r="P5" s="25" t="str">
        <f>(2.71-1)/100*33.333333333</f>
        <v>57.0 %</v>
      </c>
    </row>
    <row r="6" ht="18.75" customHeight="1">
      <c r="A6" s="11" t="s">
        <v>10</v>
      </c>
      <c r="B6" s="28" t="str">
        <f>(3.01-1)/100*33.333333333</f>
        <v>67.0 %</v>
      </c>
      <c r="C6" s="26" t="str">
        <f>(3.03-1)/100*33.333333333</f>
        <v>67.7 %</v>
      </c>
      <c r="D6" s="27" t="str">
        <f>(3.02-1)/100*33.333333333</f>
        <v>67.3 %</v>
      </c>
      <c r="E6" s="26" t="str">
        <f>(3.13-1)/100*33.333333333</f>
        <v>71.0 %</v>
      </c>
      <c r="F6" s="25" t="str">
        <f t="shared" si="1"/>
        <v>58.7 %</v>
      </c>
      <c r="G6" s="26" t="str">
        <f>(3.09-1)/100*33.333333333</f>
        <v>69.7 %</v>
      </c>
      <c r="H6" s="27" t="str">
        <f>(2.9-1)/100*33.333333333</f>
        <v>63.3 %</v>
      </c>
      <c r="I6" s="32" t="s">
        <v>43</v>
      </c>
      <c r="J6" s="27" t="str">
        <f>(2.96-1)/100*33.333333333</f>
        <v>65.3 %</v>
      </c>
      <c r="K6" s="27" t="str">
        <f>(2.97-1)/100*33.333333333</f>
        <v>65.7 %</v>
      </c>
      <c r="L6" s="26" t="str">
        <f>(3.1-1)/100*33.333333333</f>
        <v>70.0 %</v>
      </c>
      <c r="M6" s="26" t="str">
        <f>(3.32-1)/100*33.333333333</f>
        <v>77.3 %</v>
      </c>
      <c r="N6" s="27" t="str">
        <f>(2.91-1)/100*33.333333333</f>
        <v>63.7 %</v>
      </c>
      <c r="O6" s="25" t="str">
        <f>(2.76-1)/100*33.333333333</f>
        <v>58.7 %</v>
      </c>
      <c r="P6" s="25" t="str">
        <f>(2.86-1)/100*33.333333333</f>
        <v>62.0 %</v>
      </c>
    </row>
    <row r="7" ht="18.75" customHeight="1">
      <c r="A7" s="16"/>
      <c r="B7" s="28"/>
      <c r="C7" s="29"/>
      <c r="D7" s="29"/>
      <c r="E7" s="29"/>
      <c r="F7" s="29"/>
      <c r="G7" s="29"/>
      <c r="H7" s="29"/>
      <c r="I7" s="33"/>
      <c r="J7" s="29"/>
      <c r="K7" s="29"/>
      <c r="L7" s="29"/>
      <c r="M7" s="29"/>
      <c r="N7" s="29"/>
      <c r="O7" s="29"/>
      <c r="P7" s="29"/>
    </row>
    <row r="8" ht="18.75" customHeight="1">
      <c r="A8" s="8" t="s">
        <v>11</v>
      </c>
      <c r="B8" s="28">
        <v>0.692</v>
      </c>
      <c r="C8" s="30">
        <v>0.758</v>
      </c>
      <c r="D8" s="30">
        <v>0.5</v>
      </c>
      <c r="E8" s="30">
        <v>0.825</v>
      </c>
      <c r="F8" s="30">
        <v>0.753</v>
      </c>
      <c r="G8" s="30">
        <v>0.692</v>
      </c>
      <c r="H8" s="30">
        <v>0.723</v>
      </c>
      <c r="I8" s="34"/>
      <c r="J8" s="30">
        <v>0.641</v>
      </c>
      <c r="K8" s="30">
        <v>0.635</v>
      </c>
      <c r="L8" s="30">
        <v>0.745</v>
      </c>
      <c r="M8" s="30">
        <v>0.687</v>
      </c>
      <c r="N8" s="30">
        <v>0.348</v>
      </c>
      <c r="O8" s="30">
        <v>0.732</v>
      </c>
      <c r="P8" s="30">
        <v>0.431</v>
      </c>
    </row>
    <row r="9" ht="18.75" customHeight="1">
      <c r="A9" s="11" t="s">
        <v>12</v>
      </c>
      <c r="B9" s="28">
        <v>0.222</v>
      </c>
      <c r="C9" s="26">
        <v>0.148</v>
      </c>
      <c r="D9" s="26">
        <v>0.123</v>
      </c>
      <c r="E9" s="26">
        <v>0.204</v>
      </c>
      <c r="F9" s="26">
        <v>0.141</v>
      </c>
      <c r="G9" s="26">
        <v>0.164</v>
      </c>
      <c r="H9" s="25">
        <v>0.434</v>
      </c>
      <c r="I9" s="32" t="s">
        <v>43</v>
      </c>
      <c r="J9" s="25">
        <v>0.451</v>
      </c>
      <c r="K9" s="26">
        <v>0.167</v>
      </c>
      <c r="L9" s="26">
        <v>0.15</v>
      </c>
      <c r="M9" s="26">
        <v>0.14</v>
      </c>
      <c r="N9" s="25">
        <v>0.4002</v>
      </c>
      <c r="O9" s="26">
        <v>0.053</v>
      </c>
      <c r="P9" s="27">
        <v>0.244</v>
      </c>
    </row>
    <row r="10" ht="18.75" customHeight="1">
      <c r="A10" s="8" t="s">
        <v>13</v>
      </c>
      <c r="B10" s="28">
        <v>0.773</v>
      </c>
      <c r="C10" s="30">
        <v>0.741</v>
      </c>
      <c r="D10" s="30">
        <v>0.808</v>
      </c>
      <c r="E10" s="30">
        <v>0.859</v>
      </c>
      <c r="F10" s="30">
        <v>0.753</v>
      </c>
      <c r="G10" s="30">
        <v>0.767</v>
      </c>
      <c r="H10" s="30">
        <v>0.794</v>
      </c>
      <c r="I10" s="34"/>
      <c r="J10" s="30">
        <v>0.864</v>
      </c>
      <c r="K10" s="30">
        <v>0.727</v>
      </c>
      <c r="L10" s="30">
        <v>0.764</v>
      </c>
      <c r="M10" s="30">
        <v>0.877</v>
      </c>
      <c r="N10" s="30">
        <v>0.951</v>
      </c>
      <c r="O10" s="35">
        <v>0.804</v>
      </c>
      <c r="P10" s="30">
        <v>0.569</v>
      </c>
    </row>
    <row r="11" ht="18.75" customHeight="1">
      <c r="A11" s="11" t="s">
        <v>14</v>
      </c>
      <c r="B11" s="28">
        <v>0.419</v>
      </c>
      <c r="C11" s="26">
        <v>0.25</v>
      </c>
      <c r="D11" s="26">
        <v>0.364</v>
      </c>
      <c r="E11" s="25">
        <v>0.451</v>
      </c>
      <c r="F11" s="26">
        <v>0.282</v>
      </c>
      <c r="G11" s="26">
        <v>0.274</v>
      </c>
      <c r="H11" s="25">
        <v>0.584</v>
      </c>
      <c r="I11" s="32" t="s">
        <v>43</v>
      </c>
      <c r="J11" s="25">
        <v>0.584</v>
      </c>
      <c r="K11" s="26">
        <v>0.385</v>
      </c>
      <c r="L11" s="25">
        <v>0.605</v>
      </c>
      <c r="M11" s="25">
        <v>0.464</v>
      </c>
      <c r="N11" s="26">
        <v>0.366</v>
      </c>
      <c r="O11" s="26">
        <v>0.243</v>
      </c>
      <c r="P11" s="26">
        <v>0.0</v>
      </c>
    </row>
    <row r="12" ht="18.75" customHeight="1">
      <c r="A12" s="16"/>
      <c r="B12" s="28"/>
      <c r="C12" s="29"/>
      <c r="D12" s="29"/>
      <c r="E12" s="29"/>
      <c r="F12" s="29"/>
      <c r="G12" s="29"/>
      <c r="H12" s="29"/>
      <c r="I12" s="33"/>
      <c r="J12" s="29"/>
      <c r="K12" s="29"/>
      <c r="L12" s="29"/>
      <c r="M12" s="29"/>
      <c r="N12" s="29"/>
      <c r="O12" s="29"/>
      <c r="P12" s="29"/>
    </row>
    <row r="13" ht="18.75" customHeight="1">
      <c r="A13" s="11" t="s">
        <v>15</v>
      </c>
      <c r="B13" s="28" t="str">
        <f>(2.58-1)/100*33.333333333</f>
        <v>52.7 %</v>
      </c>
      <c r="C13" s="26" t="str">
        <f>(2.61-1)/100*33.333333333</f>
        <v>53.7 %</v>
      </c>
      <c r="D13" s="27" t="str">
        <f>(2.47-1)/100*33.333333333</f>
        <v>49.0 %</v>
      </c>
      <c r="E13" s="26" t="str">
        <f>(2.92-1)/100*33.333333333</f>
        <v>64.0 %</v>
      </c>
      <c r="F13" s="25" t="str">
        <f>(1.75-1)/100*33.333333333</f>
        <v>25.0 %</v>
      </c>
      <c r="G13" s="25" t="str">
        <f>(2.23-1)/100*33.333333333</f>
        <v>41.0 %</v>
      </c>
      <c r="H13" s="27" t="str">
        <f>(2.45-1)/100*33.333333333</f>
        <v>48.3 %</v>
      </c>
      <c r="I13" s="32" t="s">
        <v>43</v>
      </c>
      <c r="J13" s="26" t="str">
        <f>(2.69-1)/100*33.333333333</f>
        <v>56.3 %</v>
      </c>
      <c r="K13" s="25" t="str">
        <f>(2.34-1)/100*33.333333333</f>
        <v>44.7 %</v>
      </c>
      <c r="L13" s="36" t="str">
        <f>(2.51-1)/100*33.333333333</f>
        <v>50.3 %</v>
      </c>
      <c r="M13" s="37" t="str">
        <f>(2.7-1)/100*33.333333333</f>
        <v>56.7 %</v>
      </c>
      <c r="N13" s="36" t="str">
        <f>(2.41-1)/100*33.333333333</f>
        <v>47.0 %</v>
      </c>
      <c r="O13" s="36" t="str">
        <f>(2.47-1)/100*33.333333333</f>
        <v>49.0 %</v>
      </c>
      <c r="P13" s="36" t="str">
        <f>(2.43-1)/100*33.333333333</f>
        <v>47.7 %</v>
      </c>
    </row>
  </sheetData>
  <drawing r:id="rId1"/>
</worksheet>
</file>